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20700" windowHeight="11520" activeTab="4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41" r:id="rId4"/>
    <sheet name="Ангажирана mFRR енергија" sheetId="42" r:id="rId5"/>
    <sheet name="ACE" sheetId="43" r:id="rId6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C104" i="42" l="1"/>
  <c r="C103" i="42"/>
  <c r="C102" i="42"/>
  <c r="C101" i="42"/>
  <c r="C100" i="42"/>
  <c r="C99" i="42"/>
  <c r="C98" i="42"/>
  <c r="C97" i="42"/>
  <c r="C96" i="42"/>
  <c r="C95" i="42"/>
  <c r="C94" i="42"/>
  <c r="C93" i="42"/>
  <c r="C92" i="42"/>
  <c r="C91" i="42"/>
  <c r="C90" i="42"/>
  <c r="C89" i="42"/>
  <c r="C88" i="42"/>
  <c r="C87" i="42"/>
  <c r="C86" i="42"/>
  <c r="C85" i="42"/>
  <c r="C84" i="42"/>
  <c r="C83" i="42"/>
  <c r="C82" i="42"/>
  <c r="C81" i="42"/>
  <c r="C80" i="42"/>
  <c r="C79" i="42"/>
  <c r="C78" i="42"/>
  <c r="C77" i="42"/>
  <c r="C76" i="42"/>
  <c r="C75" i="42"/>
  <c r="C74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D103" i="42"/>
  <c r="D104" i="42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C103" i="41"/>
  <c r="C104" i="41"/>
  <c r="C74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D103" i="41"/>
  <c r="D104" i="41"/>
  <c r="D74" i="41"/>
  <c r="C35" i="43" l="1"/>
  <c r="C34" i="43"/>
  <c r="B34" i="43"/>
  <c r="C33" i="43"/>
  <c r="B33" i="43"/>
  <c r="C32" i="43"/>
  <c r="B32" i="43"/>
  <c r="C31" i="43"/>
  <c r="B31" i="43"/>
  <c r="C30" i="43"/>
  <c r="B30" i="43"/>
  <c r="C29" i="43"/>
  <c r="B29" i="43"/>
  <c r="C28" i="43"/>
  <c r="B28" i="43"/>
  <c r="C27" i="43"/>
  <c r="B27" i="43"/>
  <c r="C26" i="43"/>
  <c r="B26" i="43"/>
  <c r="C25" i="43"/>
  <c r="B25" i="43"/>
  <c r="C24" i="43"/>
  <c r="B24" i="43"/>
  <c r="C23" i="43"/>
  <c r="B23" i="43"/>
  <c r="C22" i="43"/>
  <c r="B22" i="43"/>
  <c r="C21" i="43"/>
  <c r="B21" i="43"/>
  <c r="C20" i="43"/>
  <c r="B20" i="43"/>
  <c r="C19" i="43"/>
  <c r="B19" i="43"/>
  <c r="C18" i="43"/>
  <c r="B18" i="43"/>
  <c r="C17" i="43"/>
  <c r="B17" i="43"/>
  <c r="C16" i="43"/>
  <c r="B16" i="43"/>
  <c r="C15" i="43"/>
  <c r="B15" i="43"/>
  <c r="C14" i="43"/>
  <c r="B14" i="43"/>
  <c r="C13" i="43"/>
  <c r="B13" i="43"/>
  <c r="C12" i="43"/>
  <c r="B12" i="43"/>
  <c r="C11" i="43"/>
  <c r="B11" i="43"/>
  <c r="C10" i="43"/>
  <c r="B10" i="43"/>
  <c r="C9" i="43"/>
  <c r="B9" i="43"/>
  <c r="C8" i="43"/>
  <c r="B8" i="43"/>
  <c r="C7" i="43"/>
  <c r="B7" i="43"/>
  <c r="C6" i="43"/>
  <c r="B6" i="43"/>
  <c r="C5" i="43"/>
  <c r="B5" i="43"/>
  <c r="C4" i="43"/>
  <c r="B4" i="43"/>
  <c r="B94" i="42"/>
  <c r="B90" i="42"/>
  <c r="B82" i="42"/>
  <c r="B74" i="42"/>
  <c r="C69" i="42"/>
  <c r="C68" i="42"/>
  <c r="B68" i="42"/>
  <c r="B103" i="42" s="1"/>
  <c r="C67" i="42"/>
  <c r="C66" i="42"/>
  <c r="B66" i="42"/>
  <c r="B101" i="42" s="1"/>
  <c r="C65" i="42"/>
  <c r="C64" i="42"/>
  <c r="B64" i="42"/>
  <c r="B99" i="42" s="1"/>
  <c r="C63" i="42"/>
  <c r="C62" i="42"/>
  <c r="B62" i="42"/>
  <c r="B97" i="42" s="1"/>
  <c r="C61" i="42"/>
  <c r="C60" i="42"/>
  <c r="B60" i="42"/>
  <c r="B95" i="42" s="1"/>
  <c r="C59" i="42"/>
  <c r="C58" i="42"/>
  <c r="B58" i="42"/>
  <c r="B93" i="42" s="1"/>
  <c r="C57" i="42"/>
  <c r="C56" i="42"/>
  <c r="B56" i="42"/>
  <c r="B91" i="42" s="1"/>
  <c r="C55" i="42"/>
  <c r="C54" i="42"/>
  <c r="B54" i="42"/>
  <c r="B89" i="42" s="1"/>
  <c r="C53" i="42"/>
  <c r="C52" i="42"/>
  <c r="B52" i="42"/>
  <c r="B87" i="42" s="1"/>
  <c r="C51" i="42"/>
  <c r="C50" i="42"/>
  <c r="B50" i="42"/>
  <c r="B85" i="42" s="1"/>
  <c r="C49" i="42"/>
  <c r="C48" i="42"/>
  <c r="B48" i="42"/>
  <c r="B83" i="42" s="1"/>
  <c r="C47" i="42"/>
  <c r="C46" i="42"/>
  <c r="B46" i="42"/>
  <c r="B81" i="42" s="1"/>
  <c r="C45" i="42"/>
  <c r="C44" i="42"/>
  <c r="B44" i="42"/>
  <c r="B79" i="42" s="1"/>
  <c r="C43" i="42"/>
  <c r="C42" i="42"/>
  <c r="B42" i="42"/>
  <c r="B77" i="42" s="1"/>
  <c r="C41" i="42"/>
  <c r="C40" i="42"/>
  <c r="B40" i="42"/>
  <c r="B75" i="42" s="1"/>
  <c r="B34" i="42"/>
  <c r="B69" i="42" s="1"/>
  <c r="B104" i="42" s="1"/>
  <c r="B33" i="42"/>
  <c r="B32" i="42"/>
  <c r="B67" i="42" s="1"/>
  <c r="B102" i="42" s="1"/>
  <c r="C31" i="42"/>
  <c r="B31" i="42"/>
  <c r="B30" i="42"/>
  <c r="B65" i="42" s="1"/>
  <c r="B100" i="42" s="1"/>
  <c r="B29" i="42"/>
  <c r="C28" i="42"/>
  <c r="B28" i="42"/>
  <c r="B63" i="42" s="1"/>
  <c r="B98" i="42" s="1"/>
  <c r="B27" i="42"/>
  <c r="C26" i="42"/>
  <c r="B26" i="42"/>
  <c r="B61" i="42" s="1"/>
  <c r="B96" i="42" s="1"/>
  <c r="B25" i="42"/>
  <c r="B24" i="42"/>
  <c r="B59" i="42" s="1"/>
  <c r="B23" i="42"/>
  <c r="C22" i="42"/>
  <c r="B22" i="42"/>
  <c r="B57" i="42" s="1"/>
  <c r="B92" i="42" s="1"/>
  <c r="B21" i="42"/>
  <c r="C20" i="42"/>
  <c r="B20" i="42"/>
  <c r="B55" i="42" s="1"/>
  <c r="B19" i="42"/>
  <c r="B18" i="42"/>
  <c r="B53" i="42" s="1"/>
  <c r="B88" i="42" s="1"/>
  <c r="C17" i="42"/>
  <c r="B17" i="42"/>
  <c r="B16" i="42"/>
  <c r="B51" i="42" s="1"/>
  <c r="B86" i="42" s="1"/>
  <c r="B15" i="42"/>
  <c r="B14" i="42"/>
  <c r="B49" i="42" s="1"/>
  <c r="B84" i="42" s="1"/>
  <c r="C13" i="42"/>
  <c r="B13" i="42"/>
  <c r="C12" i="42"/>
  <c r="B12" i="42"/>
  <c r="B47" i="42" s="1"/>
  <c r="B11" i="42"/>
  <c r="B10" i="42"/>
  <c r="B45" i="42" s="1"/>
  <c r="B80" i="42" s="1"/>
  <c r="B9" i="42"/>
  <c r="C8" i="42"/>
  <c r="B8" i="42"/>
  <c r="B43" i="42" s="1"/>
  <c r="B78" i="42" s="1"/>
  <c r="B7" i="42"/>
  <c r="B6" i="42"/>
  <c r="B41" i="42" s="1"/>
  <c r="B76" i="42" s="1"/>
  <c r="B5" i="42"/>
  <c r="C4" i="42"/>
  <c r="B4" i="42"/>
  <c r="B39" i="42" s="1"/>
  <c r="B101" i="41"/>
  <c r="B97" i="41"/>
  <c r="B93" i="41"/>
  <c r="B89" i="41"/>
  <c r="B85" i="41"/>
  <c r="B81" i="41"/>
  <c r="B77" i="41"/>
  <c r="B69" i="41"/>
  <c r="B104" i="41" s="1"/>
  <c r="B68" i="41"/>
  <c r="B103" i="41" s="1"/>
  <c r="C67" i="41"/>
  <c r="B67" i="41"/>
  <c r="B102" i="41" s="1"/>
  <c r="B66" i="41"/>
  <c r="B65" i="41"/>
  <c r="B100" i="41" s="1"/>
  <c r="B64" i="41"/>
  <c r="B99" i="41" s="1"/>
  <c r="C63" i="41"/>
  <c r="B63" i="41"/>
  <c r="B98" i="41" s="1"/>
  <c r="B62" i="41"/>
  <c r="B61" i="41"/>
  <c r="B96" i="41" s="1"/>
  <c r="B60" i="41"/>
  <c r="B95" i="41" s="1"/>
  <c r="C59" i="41"/>
  <c r="B59" i="41"/>
  <c r="B94" i="41" s="1"/>
  <c r="B58" i="41"/>
  <c r="B57" i="41"/>
  <c r="B92" i="41" s="1"/>
  <c r="B56" i="41"/>
  <c r="B91" i="41" s="1"/>
  <c r="C55" i="41"/>
  <c r="B55" i="41"/>
  <c r="B90" i="41" s="1"/>
  <c r="B54" i="41"/>
  <c r="B53" i="41"/>
  <c r="B88" i="41" s="1"/>
  <c r="B52" i="41"/>
  <c r="B87" i="41" s="1"/>
  <c r="C51" i="41"/>
  <c r="B51" i="41"/>
  <c r="B86" i="41" s="1"/>
  <c r="B50" i="41"/>
  <c r="B49" i="41"/>
  <c r="B84" i="41" s="1"/>
  <c r="B48" i="41"/>
  <c r="B83" i="41" s="1"/>
  <c r="C47" i="41"/>
  <c r="B47" i="41"/>
  <c r="B82" i="41" s="1"/>
  <c r="B46" i="41"/>
  <c r="B45" i="41"/>
  <c r="B80" i="41" s="1"/>
  <c r="B44" i="41"/>
  <c r="B79" i="41" s="1"/>
  <c r="C43" i="41"/>
  <c r="B43" i="41"/>
  <c r="B78" i="41" s="1"/>
  <c r="B42" i="41"/>
  <c r="B41" i="41"/>
  <c r="B76" i="41" s="1"/>
  <c r="B40" i="41"/>
  <c r="B75" i="41" s="1"/>
  <c r="C39" i="41"/>
  <c r="B39" i="41"/>
  <c r="B74" i="41" s="1"/>
  <c r="C31" i="41"/>
  <c r="C30" i="41"/>
  <c r="C28" i="41"/>
  <c r="C27" i="41"/>
  <c r="C25" i="41"/>
  <c r="C21" i="41"/>
  <c r="C20" i="41"/>
  <c r="C15" i="41"/>
  <c r="C14" i="41"/>
  <c r="C12" i="41"/>
  <c r="C11" i="41"/>
  <c r="C9" i="41"/>
  <c r="C5" i="41"/>
  <c r="C4" i="41"/>
  <c r="C13" i="41" l="1"/>
  <c r="C19" i="41"/>
  <c r="C50" i="41"/>
  <c r="C54" i="41"/>
  <c r="C16" i="42"/>
  <c r="C21" i="42"/>
  <c r="C34" i="42"/>
  <c r="C7" i="41"/>
  <c r="C8" i="41"/>
  <c r="C17" i="41"/>
  <c r="C23" i="41"/>
  <c r="C24" i="41"/>
  <c r="C33" i="41"/>
  <c r="C41" i="41"/>
  <c r="C45" i="41"/>
  <c r="C49" i="41"/>
  <c r="C53" i="41"/>
  <c r="C57" i="41"/>
  <c r="C61" i="41"/>
  <c r="C65" i="41"/>
  <c r="C69" i="41"/>
  <c r="C6" i="42"/>
  <c r="C10" i="42"/>
  <c r="C15" i="42"/>
  <c r="C24" i="42"/>
  <c r="C29" i="42"/>
  <c r="C33" i="42"/>
  <c r="C29" i="41"/>
  <c r="C42" i="41"/>
  <c r="C46" i="41"/>
  <c r="C58" i="41"/>
  <c r="C62" i="41"/>
  <c r="C66" i="41"/>
  <c r="C7" i="42"/>
  <c r="C25" i="42"/>
  <c r="C30" i="42"/>
  <c r="C10" i="41"/>
  <c r="C16" i="41"/>
  <c r="C26" i="41"/>
  <c r="C32" i="41"/>
  <c r="C40" i="41"/>
  <c r="C70" i="41" s="1"/>
  <c r="C44" i="41"/>
  <c r="C48" i="41"/>
  <c r="C52" i="41"/>
  <c r="C56" i="41"/>
  <c r="C60" i="41"/>
  <c r="C64" i="41"/>
  <c r="C68" i="41"/>
  <c r="C5" i="42"/>
  <c r="C35" i="42" s="1"/>
  <c r="C9" i="42"/>
  <c r="C14" i="42"/>
  <c r="C18" i="42"/>
  <c r="C23" i="42"/>
  <c r="C32" i="42"/>
  <c r="C39" i="42"/>
  <c r="C70" i="42" s="1"/>
  <c r="C18" i="41"/>
  <c r="C34" i="41"/>
  <c r="C11" i="42"/>
  <c r="C19" i="42"/>
  <c r="C27" i="42"/>
  <c r="C6" i="41"/>
  <c r="C22" i="41"/>
  <c r="C35" i="41" l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4" i="1"/>
  <c r="E113" i="1"/>
  <c r="E112" i="1"/>
  <c r="E115" i="1"/>
  <c r="E109" i="1" l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8" i="1"/>
  <c r="E4" i="1" l="1"/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</calcChain>
</file>

<file path=xl/sharedStrings.xml><?xml version="1.0" encoding="utf-8"?>
<sst xmlns="http://schemas.openxmlformats.org/spreadsheetml/2006/main" count="529" uniqueCount="46">
  <si>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</si>
  <si>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</si>
  <si>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</si>
  <si>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</si>
  <si>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</si>
  <si>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</si>
  <si>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</si>
  <si>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</si>
  <si>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</si>
  <si>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</si>
  <si>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</si>
  <si>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</si>
  <si>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</si>
  <si>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</si>
  <si>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</si>
  <si>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</si>
  <si>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</si>
  <si>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</si>
  <si>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</si>
  <si>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</si>
  <si>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</si>
  <si>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</si>
  <si>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</si>
  <si>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</si>
  <si>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</si>
  <si>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</si>
  <si>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</si>
  <si>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</si>
  <si>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</si>
  <si>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</si>
  <si>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</si>
  <si>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</si>
  <si>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</si>
  <si>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</si>
  <si>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Maj 2020</t>
    </r>
  </si>
  <si>
    <t>ПЕРИОД</t>
  </si>
  <si>
    <t>СУМАРНО</t>
  </si>
  <si>
    <t>Ангажирана aFRR регулација за нагоре - Мај 2020</t>
  </si>
  <si>
    <t>Ангажирана aFRR регулација за надолу - Мај 2020</t>
  </si>
  <si>
    <t>Ангажирана aFRR регулација СУМАРНО - Мај 2020</t>
  </si>
  <si>
    <t>Ангажирана mFRR регулација за нагоре - Мај 2020</t>
  </si>
  <si>
    <t>Ангажирана mFRR регулација за надолу - Мај 2020</t>
  </si>
  <si>
    <t>Ангажирана mFRR регулација СУМАРНО - Мај 2020</t>
  </si>
  <si>
    <t>Area Control Error (MWh/h)</t>
  </si>
  <si>
    <t>Вкупно</t>
  </si>
  <si>
    <r>
      <t xml:space="preserve">Цена на порамнување на отстапувањата </t>
    </r>
    <r>
      <rPr>
        <b/>
        <sz val="20"/>
        <color theme="0"/>
        <rFont val="Calibri"/>
        <family val="2"/>
        <charset val="204"/>
      </rPr>
      <t>€/MWh -Мај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</si>
</sst>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0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43" fontId="5" fillId="4" borderId="6" xfId="1" applyFont="1" applyFill="1" applyBorder="1" applyAlignment="1">
      <alignment horizontal="center" vertical="center" wrapText="1"/>
    </xf>
    <xf numFmtId="43" fontId="5" fillId="4" borderId="0" xfId="1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12" xfId="1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11" xfId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2" fontId="7" fillId="5" borderId="20" xfId="0" applyNumberFormat="1" applyFont="1" applyFill="1" applyBorder="1" applyAlignment="1">
      <alignment horizontal="center" vertical="center"/>
    </xf>
    <xf numFmtId="2" fontId="7" fillId="5" borderId="21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4" borderId="1" xfId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5" fillId="4" borderId="3" xfId="1" applyFont="1" applyFill="1" applyBorder="1" applyAlignment="1">
      <alignment horizontal="center" vertical="center" wrapText="1"/>
    </xf>
    <xf numFmtId="43" fontId="5" fillId="4" borderId="6" xfId="1" applyFont="1" applyFill="1" applyBorder="1" applyAlignment="1">
      <alignment horizontal="center" vertical="center" wrapText="1"/>
    </xf>
    <xf numFmtId="43" fontId="5" fillId="4" borderId="0" xfId="1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12" xfId="1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11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10" fillId="2" borderId="0" xfId="0" applyFont="1" applyFill="1"/>
    <xf numFmtId="2" fontId="7" fillId="5" borderId="28" xfId="0" applyNumberFormat="1" applyFont="1" applyFill="1" applyBorder="1" applyAlignment="1">
      <alignment horizontal="center" vertical="center"/>
    </xf>
    <xf numFmtId="2" fontId="7" fillId="5" borderId="29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14" fontId="9" fillId="3" borderId="9" xfId="0" applyNumberFormat="1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1" fillId="4" borderId="3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2" fontId="16" fillId="4" borderId="23" xfId="0" applyNumberFormat="1" applyFont="1" applyFill="1" applyBorder="1" applyAlignment="1">
      <alignment horizontal="center" vertical="center"/>
    </xf>
    <xf numFmtId="2" fontId="16" fillId="4" borderId="20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 applyAlignment="1">
      <alignment vertical="center"/>
    </xf>
    <xf numFmtId="164" fontId="0" fillId="0" borderId="36" xfId="0" applyNumberFormat="1" applyBorder="1" applyAlignment="1">
      <alignment horizontal="center"/>
    </xf>
    <xf numFmtId="2" fontId="9" fillId="5" borderId="23" xfId="0" applyNumberFormat="1" applyFont="1" applyFill="1" applyBorder="1" applyAlignment="1">
      <alignment horizontal="center" vertical="center"/>
    </xf>
    <xf numFmtId="2" fontId="9" fillId="5" borderId="20" xfId="0" applyNumberFormat="1" applyFont="1" applyFill="1" applyBorder="1" applyAlignment="1">
      <alignment horizontal="center" vertical="center"/>
    </xf>
    <xf numFmtId="2" fontId="9" fillId="5" borderId="20" xfId="0" applyNumberFormat="1" applyFont="1" applyFill="1" applyBorder="1" applyAlignment="1">
      <alignment horizontal="center" vertical="center" wrapText="1"/>
    </xf>
    <xf numFmtId="2" fontId="9" fillId="5" borderId="19" xfId="0" applyNumberFormat="1" applyFont="1" applyFill="1" applyBorder="1" applyAlignment="1">
      <alignment horizontal="center" wrapText="1"/>
    </xf>
    <xf numFmtId="14" fontId="9" fillId="3" borderId="34" xfId="0" applyNumberFormat="1" applyFont="1" applyFill="1" applyBorder="1" applyAlignment="1">
      <alignment horizontal="center" vertical="center"/>
    </xf>
    <xf numFmtId="14" fontId="9" fillId="3" borderId="37" xfId="0" applyNumberFormat="1" applyFont="1" applyFill="1" applyBorder="1" applyAlignment="1">
      <alignment horizontal="center" vertical="center"/>
    </xf>
    <xf numFmtId="2" fontId="20" fillId="2" borderId="12" xfId="0" applyNumberFormat="1" applyFont="1" applyFill="1" applyBorder="1" applyAlignment="1">
      <alignment horizontal="right" vertical="center" indent="2"/>
    </xf>
    <xf numFmtId="2" fontId="20" fillId="2" borderId="11" xfId="0" applyNumberFormat="1" applyFont="1" applyFill="1" applyBorder="1" applyAlignment="1">
      <alignment horizontal="right" vertical="center" indent="2"/>
    </xf>
    <xf numFmtId="2" fontId="20" fillId="2" borderId="10" xfId="0" applyNumberFormat="1" applyFont="1" applyFill="1" applyBorder="1" applyAlignment="1">
      <alignment horizontal="right" vertical="center" indent="2"/>
    </xf>
    <xf numFmtId="2" fontId="20" fillId="2" borderId="7" xfId="0" applyNumberFormat="1" applyFont="1" applyFill="1" applyBorder="1" applyAlignment="1">
      <alignment horizontal="right" vertical="center" indent="2"/>
    </xf>
    <xf numFmtId="2" fontId="20" fillId="2" borderId="0" xfId="0" applyNumberFormat="1" applyFont="1" applyFill="1" applyBorder="1" applyAlignment="1">
      <alignment horizontal="right" vertical="center" indent="2"/>
    </xf>
    <xf numFmtId="2" fontId="20" fillId="2" borderId="6" xfId="0" applyNumberFormat="1" applyFont="1" applyFill="1" applyBorder="1" applyAlignment="1">
      <alignment horizontal="right" vertical="center" indent="2"/>
    </xf>
    <xf numFmtId="2" fontId="20" fillId="2" borderId="3" xfId="0" applyNumberFormat="1" applyFont="1" applyFill="1" applyBorder="1" applyAlignment="1">
      <alignment horizontal="right" vertical="center" indent="2"/>
    </xf>
    <xf numFmtId="2" fontId="20" fillId="2" borderId="2" xfId="0" applyNumberFormat="1" applyFont="1" applyFill="1" applyBorder="1" applyAlignment="1">
      <alignment horizontal="right" vertical="center" indent="2"/>
    </xf>
    <xf numFmtId="2" fontId="20" fillId="2" borderId="1" xfId="0" applyNumberFormat="1" applyFont="1" applyFill="1" applyBorder="1" applyAlignment="1">
      <alignment horizontal="right" vertical="center" indent="2"/>
    </xf>
    <xf numFmtId="4" fontId="13" fillId="0" borderId="34" xfId="0" applyNumberFormat="1" applyFont="1" applyBorder="1" applyAlignment="1">
      <alignment horizontal="center" vertical="center"/>
    </xf>
    <xf numFmtId="4" fontId="13" fillId="0" borderId="36" xfId="0" applyNumberFormat="1" applyFont="1" applyBorder="1" applyAlignment="1">
      <alignment horizontal="center" vertical="center"/>
    </xf>
    <xf numFmtId="4" fontId="13" fillId="0" borderId="34" xfId="0" applyNumberFormat="1" applyFont="1" applyBorder="1" applyAlignment="1">
      <alignment horizontal="center" vertical="center"/>
    </xf>
    <xf numFmtId="4" fontId="13" fillId="0" borderId="36" xfId="0" applyNumberFormat="1" applyFont="1" applyBorder="1" applyAlignment="1">
      <alignment horizontal="center" vertical="center"/>
    </xf>
    <xf numFmtId="14" fontId="9" fillId="3" borderId="38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4" fontId="1" fillId="2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14" fontId="9" fillId="3" borderId="33" xfId="0" applyNumberFormat="1" applyFont="1" applyFill="1" applyBorder="1" applyAlignment="1">
      <alignment horizontal="center" vertical="center"/>
    </xf>
    <xf numFmtId="14" fontId="9" fillId="3" borderId="8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14" fontId="18" fillId="2" borderId="11" xfId="0" applyNumberFormat="1" applyFont="1" applyFill="1" applyBorder="1" applyAlignment="1">
      <alignment vertical="center"/>
    </xf>
    <xf numFmtId="4" fontId="17" fillId="2" borderId="33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center" vertical="center"/>
    </xf>
    <xf numFmtId="14" fontId="3" fillId="5" borderId="18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4" fontId="3" fillId="5" borderId="24" xfId="0" applyNumberFormat="1" applyFont="1" applyFill="1" applyBorder="1" applyAlignment="1">
      <alignment horizontal="center" vertical="center"/>
    </xf>
    <xf numFmtId="14" fontId="3" fillId="5" borderId="12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4" fillId="5" borderId="12" xfId="0" applyNumberFormat="1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3" fillId="5" borderId="17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4" fontId="4" fillId="5" borderId="12" xfId="0" applyNumberFormat="1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14" fontId="4" fillId="5" borderId="10" xfId="0" applyNumberFormat="1" applyFont="1" applyFill="1" applyBorder="1" applyAlignment="1">
      <alignment horizontal="center"/>
    </xf>
    <xf numFmtId="14" fontId="4" fillId="5" borderId="3" xfId="0" applyNumberFormat="1" applyFont="1" applyFill="1" applyBorder="1" applyAlignment="1">
      <alignment horizontal="center"/>
    </xf>
    <xf numFmtId="14" fontId="4" fillId="5" borderId="0" xfId="0" applyNumberFormat="1" applyFont="1" applyFill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14" fontId="4" fillId="5" borderId="17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4" fontId="13" fillId="0" borderId="45" xfId="0" applyNumberFormat="1" applyFont="1" applyBorder="1" applyAlignment="1">
      <alignment horizontal="center" vertical="center"/>
    </xf>
    <xf numFmtId="4" fontId="13" fillId="0" borderId="41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" fontId="13" fillId="0" borderId="42" xfId="0" applyNumberFormat="1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4" fontId="15" fillId="3" borderId="17" xfId="0" applyNumberFormat="1" applyFont="1" applyFill="1" applyBorder="1" applyAlignment="1">
      <alignment horizontal="center"/>
    </xf>
    <xf numFmtId="14" fontId="15" fillId="3" borderId="16" xfId="0" applyNumberFormat="1" applyFont="1" applyFill="1" applyBorder="1" applyAlignment="1">
      <alignment horizontal="center"/>
    </xf>
    <xf numFmtId="14" fontId="15" fillId="3" borderId="15" xfId="0" applyNumberFormat="1" applyFont="1" applyFill="1" applyBorder="1" applyAlignment="1">
      <alignment horizontal="center"/>
    </xf>
    <xf numFmtId="4" fontId="13" fillId="0" borderId="44" xfId="0" applyNumberFormat="1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" fontId="13" fillId="0" borderId="37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14" fontId="15" fillId="3" borderId="17" xfId="0" applyNumberFormat="1" applyFont="1" applyFill="1" applyBorder="1" applyAlignment="1">
      <alignment horizontal="center" vertical="center"/>
    </xf>
    <xf numFmtId="14" fontId="15" fillId="3" borderId="16" xfId="0" applyNumberFormat="1" applyFont="1" applyFill="1" applyBorder="1" applyAlignment="1">
      <alignment horizontal="center" vertical="center"/>
    </xf>
    <xf numFmtId="14" fontId="15" fillId="3" borderId="15" xfId="0" applyNumberFormat="1" applyFont="1" applyFill="1" applyBorder="1" applyAlignment="1">
      <alignment horizontal="center" vertical="center"/>
    </xf>
    <xf numFmtId="4" fontId="13" fillId="0" borderId="34" xfId="0" applyNumberFormat="1" applyFont="1" applyBorder="1" applyAlignment="1">
      <alignment horizontal="center" vertical="center"/>
    </xf>
    <xf numFmtId="4" fontId="13" fillId="0" borderId="36" xfId="0" applyNumberFormat="1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32"/>
  <sheetViews>
    <sheetView topLeftCell="A19" zoomScale="40" zoomScaleNormal="40" workbookViewId="0">
      <selection activeCell="AK18" sqref="AK18"/>
    </sheetView>
  </sheetViews>
  <sheetFormatPr defaultColWidth="8.85546875" defaultRowHeight="18.75" x14ac:dyDescent="0.3"/>
  <cols>
    <col min="1" max="1" width="8.85546875" style="14"/>
    <col min="2" max="2" width="25.140625" style="14" customWidth="1"/>
    <col min="3" max="3" width="22.7109375" style="26" customWidth="1"/>
    <col min="4" max="4" width="21.85546875" style="14" customWidth="1"/>
    <col min="5" max="9" width="17.28515625" style="14" bestFit="1" customWidth="1"/>
    <col min="10" max="16" width="19.42578125" style="14" bestFit="1" customWidth="1"/>
    <col min="17" max="17" width="17.28515625" style="14" bestFit="1" customWidth="1"/>
    <col min="18" max="24" width="19.42578125" style="14" bestFit="1" customWidth="1"/>
    <col min="25" max="27" width="17.28515625" style="14" bestFit="1" customWidth="1"/>
    <col min="28" max="16384" width="8.85546875" style="14"/>
  </cols>
  <sheetData>
    <row r="1" spans="2:27" ht="19.5" thickBot="1" x14ac:dyDescent="0.35"/>
    <row r="2" spans="2:27" ht="37.5" customHeight="1" thickBot="1" x14ac:dyDescent="0.3">
      <c r="B2" s="101" t="s">
        <v>24</v>
      </c>
      <c r="C2" s="102"/>
      <c r="D2" s="105" t="s">
        <v>45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</row>
    <row r="3" spans="2:27" ht="25.5" customHeight="1" thickBot="1" x14ac:dyDescent="0.3">
      <c r="B3" s="103"/>
      <c r="C3" s="104"/>
      <c r="D3" s="27" t="s">
        <v>23</v>
      </c>
      <c r="E3" s="28" t="s">
        <v>22</v>
      </c>
      <c r="F3" s="29" t="s">
        <v>21</v>
      </c>
      <c r="G3" s="29" t="s">
        <v>20</v>
      </c>
      <c r="H3" s="30" t="s">
        <v>19</v>
      </c>
      <c r="I3" s="29" t="s">
        <v>18</v>
      </c>
      <c r="J3" s="29" t="s">
        <v>17</v>
      </c>
      <c r="K3" s="29" t="s">
        <v>16</v>
      </c>
      <c r="L3" s="31" t="s">
        <v>15</v>
      </c>
      <c r="M3" s="29" t="s">
        <v>14</v>
      </c>
      <c r="N3" s="30" t="s">
        <v>13</v>
      </c>
      <c r="O3" s="29" t="s">
        <v>12</v>
      </c>
      <c r="P3" s="29" t="s">
        <v>11</v>
      </c>
      <c r="Q3" s="29" t="s">
        <v>10</v>
      </c>
      <c r="R3" s="29" t="s">
        <v>9</v>
      </c>
      <c r="S3" s="29" t="s">
        <v>8</v>
      </c>
      <c r="T3" s="29" t="s">
        <v>7</v>
      </c>
      <c r="U3" s="29" t="s">
        <v>6</v>
      </c>
      <c r="V3" s="29" t="s">
        <v>5</v>
      </c>
      <c r="W3" s="29" t="s">
        <v>4</v>
      </c>
      <c r="X3" s="29" t="s">
        <v>3</v>
      </c>
      <c r="Y3" s="29" t="s">
        <v>2</v>
      </c>
      <c r="Z3" s="29" t="s">
        <v>1</v>
      </c>
      <c r="AA3" s="32" t="s">
        <v>0</v>
      </c>
    </row>
    <row r="4" spans="2:27" ht="26.25" x14ac:dyDescent="0.25">
      <c r="B4" s="98">
        <v>43952</v>
      </c>
      <c r="C4" s="37" t="s">
        <v>25</v>
      </c>
      <c r="D4" s="20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7.49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8">
        <v>0</v>
      </c>
    </row>
    <row r="5" spans="2:27" ht="26.25" x14ac:dyDescent="0.25">
      <c r="B5" s="99"/>
      <c r="C5" s="38" t="s">
        <v>26</v>
      </c>
      <c r="D5" s="20">
        <v>0</v>
      </c>
      <c r="E5" s="19">
        <v>7.8099999999999987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12.99</v>
      </c>
      <c r="L5" s="19">
        <v>12.99</v>
      </c>
      <c r="M5" s="19">
        <v>12.99</v>
      </c>
      <c r="N5" s="19">
        <v>12.99</v>
      </c>
      <c r="O5" s="19">
        <v>12.990000000000002</v>
      </c>
      <c r="P5" s="19">
        <v>12.99</v>
      </c>
      <c r="Q5" s="19">
        <v>12.99</v>
      </c>
      <c r="R5" s="19">
        <v>0</v>
      </c>
      <c r="S5" s="19">
        <v>12.99</v>
      </c>
      <c r="T5" s="19">
        <v>12.990000000000002</v>
      </c>
      <c r="U5" s="19">
        <v>12.99</v>
      </c>
      <c r="V5" s="19">
        <v>12.990000000000002</v>
      </c>
      <c r="W5" s="19">
        <v>15.139442231075698</v>
      </c>
      <c r="X5" s="19">
        <v>26.854919852034531</v>
      </c>
      <c r="Y5" s="19">
        <v>15.164947683109116</v>
      </c>
      <c r="Z5" s="19">
        <v>11.564181692094312</v>
      </c>
      <c r="AA5" s="18">
        <v>8.1153298153034292</v>
      </c>
    </row>
    <row r="6" spans="2:27" ht="26.25" x14ac:dyDescent="0.25">
      <c r="B6" s="99"/>
      <c r="C6" s="38" t="s">
        <v>27</v>
      </c>
      <c r="D6" s="20">
        <v>10.96</v>
      </c>
      <c r="E6" s="19">
        <v>0</v>
      </c>
      <c r="F6" s="19">
        <v>6.97</v>
      </c>
      <c r="G6" s="19">
        <v>5.55</v>
      </c>
      <c r="H6" s="19">
        <v>4.75</v>
      </c>
      <c r="I6" s="19">
        <v>3.67</v>
      </c>
      <c r="J6" s="19">
        <v>2.12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100"/>
      <c r="C7" s="39" t="s">
        <v>28</v>
      </c>
      <c r="D7" s="17">
        <v>32.869999999999997</v>
      </c>
      <c r="E7" s="16">
        <v>0</v>
      </c>
      <c r="F7" s="16">
        <v>20.9</v>
      </c>
      <c r="G7" s="16">
        <v>16.64</v>
      </c>
      <c r="H7" s="16">
        <v>14.24</v>
      </c>
      <c r="I7" s="16">
        <v>11</v>
      </c>
      <c r="J7" s="16">
        <v>6.36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5">
        <v>0</v>
      </c>
    </row>
    <row r="8" spans="2:27" ht="26.25" x14ac:dyDescent="0.25">
      <c r="B8" s="98">
        <v>43953</v>
      </c>
      <c r="C8" s="37" t="s">
        <v>25</v>
      </c>
      <c r="D8" s="20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19.95</v>
      </c>
      <c r="O8" s="19">
        <v>23.81</v>
      </c>
      <c r="P8" s="19">
        <v>23.149999999999995</v>
      </c>
      <c r="Q8" s="19">
        <v>14.108854440357332</v>
      </c>
      <c r="R8" s="19">
        <v>13.155606048354494</v>
      </c>
      <c r="S8" s="19">
        <v>13.400990099009901</v>
      </c>
      <c r="T8" s="19">
        <v>18.648524590163934</v>
      </c>
      <c r="U8" s="19">
        <v>31.717697697697698</v>
      </c>
      <c r="V8" s="19">
        <v>39.285872568367637</v>
      </c>
      <c r="W8" s="19">
        <v>52.043931223134038</v>
      </c>
      <c r="X8" s="19">
        <v>72.385667870036102</v>
      </c>
      <c r="Y8" s="19">
        <v>0</v>
      </c>
      <c r="Z8" s="19">
        <v>0</v>
      </c>
      <c r="AA8" s="18">
        <v>0</v>
      </c>
    </row>
    <row r="9" spans="2:27" ht="26.25" x14ac:dyDescent="0.25">
      <c r="B9" s="99"/>
      <c r="C9" s="38" t="s">
        <v>26</v>
      </c>
      <c r="D9" s="20">
        <v>7.8133333333333326</v>
      </c>
      <c r="E9" s="19">
        <v>7.81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12.99</v>
      </c>
      <c r="L9" s="19">
        <v>12.99</v>
      </c>
      <c r="M9" s="19">
        <v>12.989999999999998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20.8</v>
      </c>
      <c r="Z9" s="19">
        <v>9.9866666666666681</v>
      </c>
      <c r="AA9" s="18">
        <v>9.2147406838263546</v>
      </c>
    </row>
    <row r="10" spans="2:27" ht="26.25" x14ac:dyDescent="0.25">
      <c r="B10" s="99"/>
      <c r="C10" s="38" t="s">
        <v>27</v>
      </c>
      <c r="D10" s="20">
        <v>0</v>
      </c>
      <c r="E10" s="19">
        <v>0</v>
      </c>
      <c r="F10" s="19">
        <v>5.51</v>
      </c>
      <c r="G10" s="19">
        <v>5.03</v>
      </c>
      <c r="H10" s="19">
        <v>5.01</v>
      </c>
      <c r="I10" s="19">
        <v>4.51</v>
      </c>
      <c r="J10" s="19">
        <v>4.49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100"/>
      <c r="C11" s="39" t="s">
        <v>28</v>
      </c>
      <c r="D11" s="17">
        <v>0</v>
      </c>
      <c r="E11" s="16">
        <v>0</v>
      </c>
      <c r="F11" s="16">
        <v>16.52</v>
      </c>
      <c r="G11" s="16">
        <v>15.08</v>
      </c>
      <c r="H11" s="16">
        <v>15.02</v>
      </c>
      <c r="I11" s="16">
        <v>13.52</v>
      </c>
      <c r="J11" s="16">
        <v>13.46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98">
        <v>43954</v>
      </c>
      <c r="C12" s="37" t="s">
        <v>25</v>
      </c>
      <c r="D12" s="20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15</v>
      </c>
      <c r="O12" s="19">
        <v>15.474740667327387</v>
      </c>
      <c r="P12" s="19">
        <v>15.152667706708266</v>
      </c>
      <c r="Q12" s="19">
        <v>9.9107932229495592</v>
      </c>
      <c r="R12" s="19">
        <v>6.0901731601731601</v>
      </c>
      <c r="S12" s="19">
        <v>6.103529411764705</v>
      </c>
      <c r="T12" s="19">
        <v>9.6047309471633806</v>
      </c>
      <c r="U12" s="19">
        <v>19.574999999999999</v>
      </c>
      <c r="V12" s="19">
        <v>32.129256308100935</v>
      </c>
      <c r="W12" s="19">
        <v>45.112994350282484</v>
      </c>
      <c r="X12" s="19">
        <v>70.740768220617213</v>
      </c>
      <c r="Y12" s="19">
        <v>48.230676691729315</v>
      </c>
      <c r="Z12" s="19">
        <v>0</v>
      </c>
      <c r="AA12" s="18">
        <v>35.396000000000001</v>
      </c>
    </row>
    <row r="13" spans="2:27" ht="26.25" x14ac:dyDescent="0.25">
      <c r="B13" s="99"/>
      <c r="C13" s="38" t="s">
        <v>26</v>
      </c>
      <c r="D13" s="20">
        <v>7.8233333333333333</v>
      </c>
      <c r="E13" s="19">
        <v>7.81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12.99</v>
      </c>
      <c r="L13" s="19">
        <v>12.99</v>
      </c>
      <c r="M13" s="19">
        <v>12.990000000000002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15.100000000000001</v>
      </c>
      <c r="AA13" s="18">
        <v>0</v>
      </c>
    </row>
    <row r="14" spans="2:27" ht="26.25" x14ac:dyDescent="0.25">
      <c r="B14" s="99"/>
      <c r="C14" s="38" t="s">
        <v>27</v>
      </c>
      <c r="D14" s="20">
        <v>0</v>
      </c>
      <c r="E14" s="19">
        <v>0</v>
      </c>
      <c r="F14" s="19">
        <v>7.27</v>
      </c>
      <c r="G14" s="19">
        <v>7.1</v>
      </c>
      <c r="H14" s="19">
        <v>6.78</v>
      </c>
      <c r="I14" s="19">
        <v>5.31</v>
      </c>
      <c r="J14" s="19">
        <v>4.79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100"/>
      <c r="C15" s="39" t="s">
        <v>28</v>
      </c>
      <c r="D15" s="17">
        <v>0</v>
      </c>
      <c r="E15" s="16">
        <v>0</v>
      </c>
      <c r="F15" s="16">
        <v>21.81</v>
      </c>
      <c r="G15" s="16">
        <v>21.3</v>
      </c>
      <c r="H15" s="16">
        <v>20.329999999999998</v>
      </c>
      <c r="I15" s="16">
        <v>15.93</v>
      </c>
      <c r="J15" s="16">
        <v>14.37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98">
        <v>43955</v>
      </c>
      <c r="C16" s="37" t="s">
        <v>25</v>
      </c>
      <c r="D16" s="20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46.203069384555079</v>
      </c>
      <c r="S16" s="19">
        <v>40.836148292141068</v>
      </c>
      <c r="T16" s="19">
        <v>36.528324452338666</v>
      </c>
      <c r="U16" s="19">
        <v>0</v>
      </c>
      <c r="V16" s="19">
        <v>51.48</v>
      </c>
      <c r="W16" s="19">
        <v>67.47</v>
      </c>
      <c r="X16" s="19">
        <v>63.680565635005337</v>
      </c>
      <c r="Y16" s="19">
        <v>49.473199999999999</v>
      </c>
      <c r="Z16" s="19">
        <v>48.06</v>
      </c>
      <c r="AA16" s="18">
        <v>37.01</v>
      </c>
    </row>
    <row r="17" spans="2:27" ht="26.25" x14ac:dyDescent="0.25">
      <c r="B17" s="99"/>
      <c r="C17" s="38" t="s">
        <v>26</v>
      </c>
      <c r="D17" s="20">
        <v>7.8140000000000001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18.03</v>
      </c>
      <c r="L17" s="19">
        <v>19.28</v>
      </c>
      <c r="M17" s="19">
        <v>16.95</v>
      </c>
      <c r="N17" s="19">
        <v>15.27</v>
      </c>
      <c r="O17" s="19">
        <v>19.11</v>
      </c>
      <c r="P17" s="19">
        <v>21.17</v>
      </c>
      <c r="Q17" s="19">
        <v>19.16</v>
      </c>
      <c r="R17" s="19">
        <v>0</v>
      </c>
      <c r="S17" s="19">
        <v>0</v>
      </c>
      <c r="T17" s="19">
        <v>0</v>
      </c>
      <c r="U17" s="19">
        <v>15.689999999999998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8">
        <v>0</v>
      </c>
    </row>
    <row r="18" spans="2:27" ht="26.25" x14ac:dyDescent="0.25">
      <c r="B18" s="99"/>
      <c r="C18" s="38" t="s">
        <v>27</v>
      </c>
      <c r="D18" s="20">
        <v>0</v>
      </c>
      <c r="E18" s="19">
        <v>10.01</v>
      </c>
      <c r="F18" s="19">
        <v>10.09</v>
      </c>
      <c r="G18" s="19">
        <v>10.029999999999999</v>
      </c>
      <c r="H18" s="19">
        <v>10.33</v>
      </c>
      <c r="I18" s="19">
        <v>11.49</v>
      </c>
      <c r="J18" s="19">
        <v>15.32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100"/>
      <c r="C19" s="39" t="s">
        <v>28</v>
      </c>
      <c r="D19" s="17">
        <v>0</v>
      </c>
      <c r="E19" s="16">
        <v>30.02</v>
      </c>
      <c r="F19" s="16">
        <v>30.26</v>
      </c>
      <c r="G19" s="16">
        <v>30.08</v>
      </c>
      <c r="H19" s="16">
        <v>30.99</v>
      </c>
      <c r="I19" s="16">
        <v>34.47</v>
      </c>
      <c r="J19" s="16">
        <v>45.96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98">
        <v>43956</v>
      </c>
      <c r="C20" s="37" t="s">
        <v>25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41.22350822725862</v>
      </c>
      <c r="S20" s="19">
        <v>41.868333333333332</v>
      </c>
      <c r="T20" s="19">
        <v>47.507777777777775</v>
      </c>
      <c r="U20" s="19">
        <v>0</v>
      </c>
      <c r="V20" s="19">
        <v>54</v>
      </c>
      <c r="W20" s="19">
        <v>55.256671855101168</v>
      </c>
      <c r="X20" s="19">
        <v>55.942027695351143</v>
      </c>
      <c r="Y20" s="19">
        <v>50.295517241379308</v>
      </c>
      <c r="Z20" s="19">
        <v>43.137658473479945</v>
      </c>
      <c r="AA20" s="18">
        <v>31.529871575342469</v>
      </c>
    </row>
    <row r="21" spans="2:27" ht="26.25" x14ac:dyDescent="0.25">
      <c r="B21" s="99"/>
      <c r="C21" s="38" t="s">
        <v>26</v>
      </c>
      <c r="D21" s="20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17.510000000000002</v>
      </c>
      <c r="L21" s="19">
        <v>17.7</v>
      </c>
      <c r="M21" s="19">
        <v>16.38</v>
      </c>
      <c r="N21" s="19">
        <v>16.43</v>
      </c>
      <c r="O21" s="19">
        <v>16.34</v>
      </c>
      <c r="P21" s="19">
        <v>17.03</v>
      </c>
      <c r="Q21" s="19">
        <v>16.3</v>
      </c>
      <c r="R21" s="19">
        <v>0</v>
      </c>
      <c r="S21" s="19">
        <v>0</v>
      </c>
      <c r="T21" s="19">
        <v>0</v>
      </c>
      <c r="U21" s="19">
        <v>19.63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8">
        <v>0</v>
      </c>
    </row>
    <row r="22" spans="2:27" ht="26.25" x14ac:dyDescent="0.25">
      <c r="B22" s="99"/>
      <c r="C22" s="38" t="s">
        <v>27</v>
      </c>
      <c r="D22" s="20">
        <v>12.98</v>
      </c>
      <c r="E22" s="19">
        <v>10.57</v>
      </c>
      <c r="F22" s="19">
        <v>9.39</v>
      </c>
      <c r="G22" s="19">
        <v>9</v>
      </c>
      <c r="H22" s="19">
        <v>9.31</v>
      </c>
      <c r="I22" s="19">
        <v>10.86</v>
      </c>
      <c r="J22" s="19">
        <v>14.44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100"/>
      <c r="C23" s="39" t="s">
        <v>28</v>
      </c>
      <c r="D23" s="17">
        <v>38.94</v>
      </c>
      <c r="E23" s="16">
        <v>31.71</v>
      </c>
      <c r="F23" s="16">
        <v>28.16</v>
      </c>
      <c r="G23" s="16">
        <v>27</v>
      </c>
      <c r="H23" s="16">
        <v>27.93</v>
      </c>
      <c r="I23" s="16">
        <v>32.57</v>
      </c>
      <c r="J23" s="16">
        <v>43.31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98">
        <v>43957</v>
      </c>
      <c r="C24" s="37" t="s">
        <v>25</v>
      </c>
      <c r="D24" s="20">
        <v>30.93416666666667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42.6</v>
      </c>
      <c r="P24" s="19">
        <v>39.049999999999997</v>
      </c>
      <c r="Q24" s="19">
        <v>36.689999999999991</v>
      </c>
      <c r="R24" s="19">
        <v>36.416618519473822</v>
      </c>
      <c r="S24" s="19">
        <v>34.591588505288364</v>
      </c>
      <c r="T24" s="19">
        <v>35.181732447029503</v>
      </c>
      <c r="U24" s="19">
        <v>37.015162376057489</v>
      </c>
      <c r="V24" s="19">
        <v>46.844597711840763</v>
      </c>
      <c r="W24" s="19">
        <v>50.540191270230494</v>
      </c>
      <c r="X24" s="19">
        <v>53.303333333333335</v>
      </c>
      <c r="Y24" s="19">
        <v>42.972000000000001</v>
      </c>
      <c r="Z24" s="19">
        <v>37.09105263157894</v>
      </c>
      <c r="AA24" s="18">
        <v>29.159679715302492</v>
      </c>
    </row>
    <row r="25" spans="2:27" ht="26.25" x14ac:dyDescent="0.25">
      <c r="B25" s="99"/>
      <c r="C25" s="38" t="s">
        <v>26</v>
      </c>
      <c r="D25" s="20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15.160000000000002</v>
      </c>
      <c r="L25" s="19">
        <v>15.6</v>
      </c>
      <c r="M25" s="19">
        <v>15.050000000000002</v>
      </c>
      <c r="N25" s="19">
        <v>14.88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0</v>
      </c>
    </row>
    <row r="26" spans="2:27" ht="26.25" x14ac:dyDescent="0.25">
      <c r="B26" s="99"/>
      <c r="C26" s="38" t="s">
        <v>27</v>
      </c>
      <c r="D26" s="20">
        <v>0</v>
      </c>
      <c r="E26" s="19">
        <v>10.14</v>
      </c>
      <c r="F26" s="19">
        <v>9.69</v>
      </c>
      <c r="G26" s="19">
        <v>9.5</v>
      </c>
      <c r="H26" s="19">
        <v>9.5399999999999991</v>
      </c>
      <c r="I26" s="19">
        <v>10.06</v>
      </c>
      <c r="J26" s="19">
        <v>12.57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100"/>
      <c r="C27" s="39" t="s">
        <v>28</v>
      </c>
      <c r="D27" s="17">
        <v>0</v>
      </c>
      <c r="E27" s="16">
        <v>30.42</v>
      </c>
      <c r="F27" s="16">
        <v>29.06</v>
      </c>
      <c r="G27" s="16">
        <v>28.5</v>
      </c>
      <c r="H27" s="16">
        <v>28.61</v>
      </c>
      <c r="I27" s="16">
        <v>30.18</v>
      </c>
      <c r="J27" s="16">
        <v>37.700000000000003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94">
        <v>43958</v>
      </c>
      <c r="C28" s="37" t="s">
        <v>25</v>
      </c>
      <c r="D28" s="20">
        <v>25.539642857142859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31.079999999999995</v>
      </c>
      <c r="P28" s="19">
        <v>29.969999999999995</v>
      </c>
      <c r="Q28" s="19">
        <v>28.499999999999996</v>
      </c>
      <c r="R28" s="19">
        <v>24.077540666590835</v>
      </c>
      <c r="S28" s="19">
        <v>24.00888888888889</v>
      </c>
      <c r="T28" s="19">
        <v>25.188280114884272</v>
      </c>
      <c r="U28" s="19">
        <v>33.372195003638126</v>
      </c>
      <c r="V28" s="19">
        <v>43.937872340425535</v>
      </c>
      <c r="W28" s="19">
        <v>50.074273127753294</v>
      </c>
      <c r="X28" s="19">
        <v>56.443006993006989</v>
      </c>
      <c r="Y28" s="19">
        <v>48.86022228358415</v>
      </c>
      <c r="Z28" s="19">
        <v>43.662747252747259</v>
      </c>
      <c r="AA28" s="18">
        <v>33.491376384633512</v>
      </c>
    </row>
    <row r="29" spans="2:27" ht="26.25" x14ac:dyDescent="0.25">
      <c r="B29" s="95"/>
      <c r="C29" s="38" t="s">
        <v>26</v>
      </c>
      <c r="D29" s="20">
        <v>0</v>
      </c>
      <c r="E29" s="19">
        <v>7.81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14.509999999999998</v>
      </c>
      <c r="L29" s="19">
        <v>13.83</v>
      </c>
      <c r="M29" s="19">
        <v>12.99</v>
      </c>
      <c r="N29" s="19">
        <v>12.99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8">
        <v>0</v>
      </c>
    </row>
    <row r="30" spans="2:27" ht="26.25" x14ac:dyDescent="0.25">
      <c r="B30" s="95"/>
      <c r="C30" s="38" t="s">
        <v>27</v>
      </c>
      <c r="D30" s="20">
        <v>0</v>
      </c>
      <c r="E30" s="19">
        <v>0</v>
      </c>
      <c r="F30" s="19">
        <v>9.3699999999999992</v>
      </c>
      <c r="G30" s="19">
        <v>9.2100000000000009</v>
      </c>
      <c r="H30" s="19">
        <v>9.01</v>
      </c>
      <c r="I30" s="19">
        <v>9.75</v>
      </c>
      <c r="J30" s="19">
        <v>12.26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96"/>
      <c r="C31" s="39" t="s">
        <v>28</v>
      </c>
      <c r="D31" s="17">
        <v>0</v>
      </c>
      <c r="E31" s="16">
        <v>0</v>
      </c>
      <c r="F31" s="16">
        <v>28.11</v>
      </c>
      <c r="G31" s="16">
        <v>27.63</v>
      </c>
      <c r="H31" s="16">
        <v>27.02</v>
      </c>
      <c r="I31" s="16">
        <v>29.25</v>
      </c>
      <c r="J31" s="16">
        <v>36.78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94">
        <v>43959</v>
      </c>
      <c r="C32" s="37" t="s">
        <v>25</v>
      </c>
      <c r="D32" s="20">
        <v>34.466666666666669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63.849550469963226</v>
      </c>
      <c r="Y32" s="19">
        <v>46.739999999999995</v>
      </c>
      <c r="Z32" s="19">
        <v>45.587380952380947</v>
      </c>
      <c r="AA32" s="18">
        <v>35.996764705882349</v>
      </c>
    </row>
    <row r="33" spans="2:27" ht="26.25" x14ac:dyDescent="0.25">
      <c r="B33" s="95"/>
      <c r="C33" s="38" t="s">
        <v>26</v>
      </c>
      <c r="D33" s="20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15.53</v>
      </c>
      <c r="L33" s="19">
        <v>14.97</v>
      </c>
      <c r="M33" s="19">
        <v>13.18</v>
      </c>
      <c r="N33" s="19">
        <v>12.99</v>
      </c>
      <c r="O33" s="19">
        <v>12.990000000000002</v>
      </c>
      <c r="P33" s="19">
        <v>12.989999999999998</v>
      </c>
      <c r="Q33" s="19">
        <v>12.990000000000002</v>
      </c>
      <c r="R33" s="19">
        <v>12.990000000000002</v>
      </c>
      <c r="S33" s="19">
        <v>12.99</v>
      </c>
      <c r="T33" s="19">
        <v>12.989999999999998</v>
      </c>
      <c r="U33" s="19">
        <v>17.100000000000001</v>
      </c>
      <c r="V33" s="19">
        <v>19.38</v>
      </c>
      <c r="W33" s="19">
        <v>19.5</v>
      </c>
      <c r="X33" s="19">
        <v>0</v>
      </c>
      <c r="Y33" s="19">
        <v>0</v>
      </c>
      <c r="Z33" s="19">
        <v>0</v>
      </c>
      <c r="AA33" s="18">
        <v>0</v>
      </c>
    </row>
    <row r="34" spans="2:27" ht="26.25" x14ac:dyDescent="0.25">
      <c r="B34" s="95"/>
      <c r="C34" s="38" t="s">
        <v>27</v>
      </c>
      <c r="D34" s="20">
        <v>0</v>
      </c>
      <c r="E34" s="19">
        <v>11.54</v>
      </c>
      <c r="F34" s="19">
        <v>10.71</v>
      </c>
      <c r="G34" s="19">
        <v>10.5</v>
      </c>
      <c r="H34" s="19">
        <v>10.64</v>
      </c>
      <c r="I34" s="19">
        <v>10.76</v>
      </c>
      <c r="J34" s="19">
        <v>13.49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 x14ac:dyDescent="0.3">
      <c r="B35" s="96"/>
      <c r="C35" s="39" t="s">
        <v>28</v>
      </c>
      <c r="D35" s="17">
        <v>0</v>
      </c>
      <c r="E35" s="16">
        <v>34.619999999999997</v>
      </c>
      <c r="F35" s="16">
        <v>32.119999999999997</v>
      </c>
      <c r="G35" s="16">
        <v>31.5</v>
      </c>
      <c r="H35" s="16">
        <v>31.92</v>
      </c>
      <c r="I35" s="16">
        <v>32.270000000000003</v>
      </c>
      <c r="J35" s="16">
        <v>40.47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5">
        <v>0</v>
      </c>
    </row>
    <row r="36" spans="2:27" ht="26.25" x14ac:dyDescent="0.25">
      <c r="B36" s="94">
        <v>43960</v>
      </c>
      <c r="C36" s="37" t="s">
        <v>25</v>
      </c>
      <c r="D36" s="20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8">
        <v>0</v>
      </c>
    </row>
    <row r="37" spans="2:27" ht="26.25" x14ac:dyDescent="0.25">
      <c r="B37" s="95"/>
      <c r="C37" s="38" t="s">
        <v>26</v>
      </c>
      <c r="D37" s="20">
        <v>9.7541025641025634</v>
      </c>
      <c r="E37" s="19">
        <v>7.8158620689655169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12.99</v>
      </c>
      <c r="L37" s="19">
        <v>12.990000000000002</v>
      </c>
      <c r="M37" s="19">
        <v>12.99</v>
      </c>
      <c r="N37" s="19">
        <v>12.990000000000002</v>
      </c>
      <c r="O37" s="19">
        <v>11.591619745468572</v>
      </c>
      <c r="P37" s="19">
        <v>12.99</v>
      </c>
      <c r="Q37" s="19">
        <v>12.99</v>
      </c>
      <c r="R37" s="19">
        <v>7.8162500000000001</v>
      </c>
      <c r="S37" s="19">
        <v>8.6960240963855426</v>
      </c>
      <c r="T37" s="19">
        <v>12.99</v>
      </c>
      <c r="U37" s="19">
        <v>12.990000000000002</v>
      </c>
      <c r="V37" s="19">
        <v>13.950000000000001</v>
      </c>
      <c r="W37" s="19">
        <v>12.126196564123051</v>
      </c>
      <c r="X37" s="19">
        <v>10.941800000000001</v>
      </c>
      <c r="Y37" s="19">
        <v>8.8647904191616753</v>
      </c>
      <c r="Z37" s="19">
        <v>13.599999999999998</v>
      </c>
      <c r="AA37" s="18">
        <v>12.990000000000002</v>
      </c>
    </row>
    <row r="38" spans="2:27" ht="26.25" x14ac:dyDescent="0.25">
      <c r="B38" s="95"/>
      <c r="C38" s="38" t="s">
        <v>27</v>
      </c>
      <c r="D38" s="20">
        <v>0</v>
      </c>
      <c r="E38" s="19">
        <v>0</v>
      </c>
      <c r="F38" s="19">
        <v>11.51</v>
      </c>
      <c r="G38" s="19">
        <v>10.84</v>
      </c>
      <c r="H38" s="19">
        <v>10.08</v>
      </c>
      <c r="I38" s="19">
        <v>9.65</v>
      </c>
      <c r="J38" s="19">
        <v>10.68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 x14ac:dyDescent="0.3">
      <c r="B39" s="96"/>
      <c r="C39" s="39" t="s">
        <v>28</v>
      </c>
      <c r="D39" s="17">
        <v>0</v>
      </c>
      <c r="E39" s="16">
        <v>0</v>
      </c>
      <c r="F39" s="16">
        <v>34.53</v>
      </c>
      <c r="G39" s="16">
        <v>32.520000000000003</v>
      </c>
      <c r="H39" s="16">
        <v>30.23</v>
      </c>
      <c r="I39" s="16">
        <v>28.94</v>
      </c>
      <c r="J39" s="16">
        <v>32.03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 x14ac:dyDescent="0.25">
      <c r="B40" s="94">
        <v>43961</v>
      </c>
      <c r="C40" s="37" t="s">
        <v>25</v>
      </c>
      <c r="D40" s="20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8">
        <v>0</v>
      </c>
    </row>
    <row r="41" spans="2:27" ht="26.25" x14ac:dyDescent="0.25">
      <c r="B41" s="95"/>
      <c r="C41" s="38" t="s">
        <v>26</v>
      </c>
      <c r="D41" s="20">
        <v>8.999767441860465</v>
      </c>
      <c r="E41" s="19">
        <v>7.8150000000000004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12.99</v>
      </c>
      <c r="L41" s="19">
        <v>12.99</v>
      </c>
      <c r="M41" s="19">
        <v>12.990000000000002</v>
      </c>
      <c r="N41" s="19">
        <v>12.481124260355029</v>
      </c>
      <c r="O41" s="19">
        <v>10.033528064146623</v>
      </c>
      <c r="P41" s="19">
        <v>8.694885343968096</v>
      </c>
      <c r="Q41" s="19">
        <v>8.7112382055951016</v>
      </c>
      <c r="R41" s="19">
        <v>9.4635045805640381</v>
      </c>
      <c r="S41" s="19">
        <v>9.2085168933742878</v>
      </c>
      <c r="T41" s="19">
        <v>9.2222937918974051</v>
      </c>
      <c r="U41" s="19">
        <v>9.2096227518643072</v>
      </c>
      <c r="V41" s="19">
        <v>8.0603999999999996</v>
      </c>
      <c r="W41" s="19">
        <v>8.7857142857142847</v>
      </c>
      <c r="X41" s="19">
        <v>17.48</v>
      </c>
      <c r="Y41" s="19">
        <v>13.047068239258637</v>
      </c>
      <c r="Z41" s="19">
        <v>9.250833677259596</v>
      </c>
      <c r="AA41" s="18">
        <v>10.017570361860999</v>
      </c>
    </row>
    <row r="42" spans="2:27" ht="26.25" x14ac:dyDescent="0.25">
      <c r="B42" s="95"/>
      <c r="C42" s="38" t="s">
        <v>27</v>
      </c>
      <c r="D42" s="20">
        <v>0</v>
      </c>
      <c r="E42" s="19">
        <v>0</v>
      </c>
      <c r="F42" s="19">
        <v>11.42</v>
      </c>
      <c r="G42" s="19">
        <v>10.48</v>
      </c>
      <c r="H42" s="19">
        <v>9.6300000000000008</v>
      </c>
      <c r="I42" s="19">
        <v>9.06</v>
      </c>
      <c r="J42" s="19">
        <v>9.33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 x14ac:dyDescent="0.3">
      <c r="B43" s="96"/>
      <c r="C43" s="39" t="s">
        <v>28</v>
      </c>
      <c r="D43" s="17">
        <v>0</v>
      </c>
      <c r="E43" s="16">
        <v>0</v>
      </c>
      <c r="F43" s="16">
        <v>34.26</v>
      </c>
      <c r="G43" s="16">
        <v>31.44</v>
      </c>
      <c r="H43" s="16">
        <v>28.89</v>
      </c>
      <c r="I43" s="16">
        <v>27.18</v>
      </c>
      <c r="J43" s="16">
        <v>27.99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 x14ac:dyDescent="0.25">
      <c r="B44" s="94">
        <v>43962</v>
      </c>
      <c r="C44" s="37" t="s">
        <v>25</v>
      </c>
      <c r="D44" s="20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30.18</v>
      </c>
      <c r="AA44" s="18">
        <v>25.09</v>
      </c>
    </row>
    <row r="45" spans="2:27" ht="26.25" x14ac:dyDescent="0.25">
      <c r="B45" s="95"/>
      <c r="C45" s="38" t="s">
        <v>26</v>
      </c>
      <c r="D45" s="20">
        <v>7.8220000000000001</v>
      </c>
      <c r="E45" s="19">
        <v>7.8250000000000002</v>
      </c>
      <c r="F45" s="19">
        <v>7.8250000000000002</v>
      </c>
      <c r="G45" s="19">
        <v>7.826896551724138</v>
      </c>
      <c r="H45" s="19">
        <v>7.8266666666666671</v>
      </c>
      <c r="I45" s="19">
        <v>7.8247058823529398</v>
      </c>
      <c r="J45" s="19">
        <v>7.8248571428571427</v>
      </c>
      <c r="K45" s="19">
        <v>11.532842166569599</v>
      </c>
      <c r="L45" s="19">
        <v>10.240748109828889</v>
      </c>
      <c r="M45" s="19">
        <v>9.693845065440394</v>
      </c>
      <c r="N45" s="19">
        <v>8.0319966402687779</v>
      </c>
      <c r="O45" s="19">
        <v>7.8251282051282054</v>
      </c>
      <c r="P45" s="19">
        <v>7.9072344183699226</v>
      </c>
      <c r="Q45" s="19">
        <v>7.9705636540330422</v>
      </c>
      <c r="R45" s="19">
        <v>10.421626056688213</v>
      </c>
      <c r="S45" s="19">
        <v>10.573416917418923</v>
      </c>
      <c r="T45" s="19">
        <v>9.3556862745098037</v>
      </c>
      <c r="U45" s="19">
        <v>10.540607563546185</v>
      </c>
      <c r="V45" s="19">
        <v>8.957238689547582</v>
      </c>
      <c r="W45" s="19">
        <v>8.7070000000000007</v>
      </c>
      <c r="X45" s="19">
        <v>9.6169999999999991</v>
      </c>
      <c r="Y45" s="19">
        <v>7.8364285714285717</v>
      </c>
      <c r="Z45" s="19">
        <v>0</v>
      </c>
      <c r="AA45" s="18">
        <v>0</v>
      </c>
    </row>
    <row r="46" spans="2:27" ht="26.25" x14ac:dyDescent="0.25">
      <c r="B46" s="95"/>
      <c r="C46" s="38" t="s">
        <v>27</v>
      </c>
      <c r="D46" s="20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 x14ac:dyDescent="0.3">
      <c r="B47" s="96"/>
      <c r="C47" s="39" t="s">
        <v>28</v>
      </c>
      <c r="D47" s="17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 x14ac:dyDescent="0.25">
      <c r="B48" s="94">
        <v>43963</v>
      </c>
      <c r="C48" s="37" t="s">
        <v>25</v>
      </c>
      <c r="D48" s="20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26.63</v>
      </c>
      <c r="R48" s="19">
        <v>25.52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8">
        <v>0</v>
      </c>
    </row>
    <row r="49" spans="2:27" ht="26.25" x14ac:dyDescent="0.25">
      <c r="B49" s="95"/>
      <c r="C49" s="38" t="s">
        <v>26</v>
      </c>
      <c r="D49" s="20">
        <v>7.8168421052631567</v>
      </c>
      <c r="E49" s="19">
        <v>7.8227659574468085</v>
      </c>
      <c r="F49" s="19">
        <v>7.8220000000000001</v>
      </c>
      <c r="G49" s="19">
        <v>7.8213043478260866</v>
      </c>
      <c r="H49" s="19">
        <v>7.8270833333333334</v>
      </c>
      <c r="I49" s="19">
        <v>7.8250000000000002</v>
      </c>
      <c r="J49" s="19">
        <v>7.826896551724138</v>
      </c>
      <c r="K49" s="19">
        <v>11.567152281473337</v>
      </c>
      <c r="L49" s="19">
        <v>11.14503937007874</v>
      </c>
      <c r="M49" s="19">
        <v>8.9992717790225996</v>
      </c>
      <c r="N49" s="19">
        <v>7.8250000000000002</v>
      </c>
      <c r="O49" s="19">
        <v>7.8150000000000004</v>
      </c>
      <c r="P49" s="19">
        <v>7.822857142857143</v>
      </c>
      <c r="Q49" s="19">
        <v>0</v>
      </c>
      <c r="R49" s="19">
        <v>0</v>
      </c>
      <c r="S49" s="19">
        <v>12.99</v>
      </c>
      <c r="T49" s="19">
        <v>12.99</v>
      </c>
      <c r="U49" s="19">
        <v>9.3751379168382059</v>
      </c>
      <c r="V49" s="19">
        <v>11.499601482854494</v>
      </c>
      <c r="W49" s="19">
        <v>10.635</v>
      </c>
      <c r="X49" s="19">
        <v>12.644340979116739</v>
      </c>
      <c r="Y49" s="19">
        <v>9.6873457718928648</v>
      </c>
      <c r="Z49" s="19">
        <v>8.9882987936900722</v>
      </c>
      <c r="AA49" s="18">
        <v>9.1898235553595065</v>
      </c>
    </row>
    <row r="50" spans="2:27" ht="26.25" x14ac:dyDescent="0.25">
      <c r="B50" s="95"/>
      <c r="C50" s="38" t="s">
        <v>27</v>
      </c>
      <c r="D50" s="20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 x14ac:dyDescent="0.3">
      <c r="B51" s="96"/>
      <c r="C51" s="39" t="s">
        <v>28</v>
      </c>
      <c r="D51" s="17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 x14ac:dyDescent="0.25">
      <c r="B52" s="94">
        <v>43964</v>
      </c>
      <c r="C52" s="37" t="s">
        <v>25</v>
      </c>
      <c r="D52" s="20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8">
        <v>0</v>
      </c>
    </row>
    <row r="53" spans="2:27" ht="26.25" x14ac:dyDescent="0.25">
      <c r="B53" s="95"/>
      <c r="C53" s="38" t="s">
        <v>26</v>
      </c>
      <c r="D53" s="20">
        <v>7.8167346938775504</v>
      </c>
      <c r="E53" s="19">
        <v>7.8250000000000002</v>
      </c>
      <c r="F53" s="19">
        <v>7.8250000000000002</v>
      </c>
      <c r="G53" s="19">
        <v>7.8250000000000002</v>
      </c>
      <c r="H53" s="19">
        <v>7.8271428571428574</v>
      </c>
      <c r="I53" s="19">
        <v>7.8219565217391294</v>
      </c>
      <c r="J53" s="19">
        <v>9.0850000000000009</v>
      </c>
      <c r="K53" s="19">
        <v>14.827289002557546</v>
      </c>
      <c r="L53" s="19">
        <v>13.485467919901918</v>
      </c>
      <c r="M53" s="19">
        <v>10.88533447684391</v>
      </c>
      <c r="N53" s="19">
        <v>9.1549999999999994</v>
      </c>
      <c r="O53" s="19">
        <v>10.121559824114788</v>
      </c>
      <c r="P53" s="19">
        <v>8.4850000000000012</v>
      </c>
      <c r="Q53" s="19">
        <v>7.8450000000000006</v>
      </c>
      <c r="R53" s="19">
        <v>7.82</v>
      </c>
      <c r="S53" s="19">
        <v>7.82</v>
      </c>
      <c r="T53" s="19">
        <v>7.9</v>
      </c>
      <c r="U53" s="19">
        <v>10.186965998256323</v>
      </c>
      <c r="V53" s="19">
        <v>11.378684399712437</v>
      </c>
      <c r="W53" s="19">
        <v>15.215568862275449</v>
      </c>
      <c r="X53" s="19">
        <v>10.197000000000001</v>
      </c>
      <c r="Y53" s="19">
        <v>8.9586387782204522</v>
      </c>
      <c r="Z53" s="19">
        <v>10.019705441837244</v>
      </c>
      <c r="AA53" s="18">
        <v>8.8691208791208798</v>
      </c>
    </row>
    <row r="54" spans="2:27" ht="26.25" x14ac:dyDescent="0.25">
      <c r="B54" s="95"/>
      <c r="C54" s="38" t="s">
        <v>27</v>
      </c>
      <c r="D54" s="20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 x14ac:dyDescent="0.3">
      <c r="B55" s="96"/>
      <c r="C55" s="39" t="s">
        <v>28</v>
      </c>
      <c r="D55" s="17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 x14ac:dyDescent="0.25">
      <c r="B56" s="94">
        <v>43965</v>
      </c>
      <c r="C56" s="37" t="s">
        <v>25</v>
      </c>
      <c r="D56" s="20">
        <v>27.32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38.04</v>
      </c>
      <c r="Q56" s="19">
        <v>34.009999999999991</v>
      </c>
      <c r="R56" s="19">
        <v>31.77</v>
      </c>
      <c r="S56" s="19">
        <v>32.29999999999999</v>
      </c>
      <c r="T56" s="19">
        <v>0</v>
      </c>
      <c r="U56" s="19">
        <v>37.5</v>
      </c>
      <c r="V56" s="19">
        <v>40.83</v>
      </c>
      <c r="W56" s="19">
        <v>46.4</v>
      </c>
      <c r="X56" s="19">
        <v>52.140000000000008</v>
      </c>
      <c r="Y56" s="19">
        <v>46.38000000000001</v>
      </c>
      <c r="Z56" s="19">
        <v>42.26</v>
      </c>
      <c r="AA56" s="18">
        <v>35.630000000000003</v>
      </c>
    </row>
    <row r="57" spans="2:27" ht="26.25" x14ac:dyDescent="0.25">
      <c r="B57" s="95"/>
      <c r="C57" s="38" t="s">
        <v>26</v>
      </c>
      <c r="D57" s="20">
        <v>0</v>
      </c>
      <c r="E57" s="19">
        <v>0</v>
      </c>
      <c r="F57" s="19">
        <v>0</v>
      </c>
      <c r="G57" s="19">
        <v>0</v>
      </c>
      <c r="H57" s="19">
        <v>7.8218749999999995</v>
      </c>
      <c r="I57" s="19">
        <v>7.8209999999999988</v>
      </c>
      <c r="J57" s="19">
        <v>7.8150000000000004</v>
      </c>
      <c r="K57" s="19">
        <v>12.246792223572298</v>
      </c>
      <c r="L57" s="19">
        <v>15.58</v>
      </c>
      <c r="M57" s="19">
        <v>14.25</v>
      </c>
      <c r="N57" s="19">
        <v>14</v>
      </c>
      <c r="O57" s="19">
        <v>8.08</v>
      </c>
      <c r="P57" s="19">
        <v>0</v>
      </c>
      <c r="Q57" s="19">
        <v>0</v>
      </c>
      <c r="R57" s="19">
        <v>0</v>
      </c>
      <c r="S57" s="19">
        <v>0</v>
      </c>
      <c r="T57" s="19">
        <v>12.99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8">
        <v>0</v>
      </c>
    </row>
    <row r="58" spans="2:27" ht="26.25" x14ac:dyDescent="0.25">
      <c r="B58" s="95"/>
      <c r="C58" s="38" t="s">
        <v>27</v>
      </c>
      <c r="D58" s="20">
        <v>0</v>
      </c>
      <c r="E58" s="19">
        <v>9.8000000000000007</v>
      </c>
      <c r="F58" s="19">
        <v>9.27</v>
      </c>
      <c r="G58" s="19">
        <v>9.18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 x14ac:dyDescent="0.3">
      <c r="B59" s="96"/>
      <c r="C59" s="39" t="s">
        <v>28</v>
      </c>
      <c r="D59" s="17">
        <v>0</v>
      </c>
      <c r="E59" s="16">
        <v>29.4</v>
      </c>
      <c r="F59" s="16">
        <v>27.81</v>
      </c>
      <c r="G59" s="16">
        <v>27.54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 x14ac:dyDescent="0.25">
      <c r="B60" s="94">
        <v>43966</v>
      </c>
      <c r="C60" s="37" t="s">
        <v>25</v>
      </c>
      <c r="D60" s="20">
        <v>0</v>
      </c>
      <c r="E60" s="19">
        <v>24.815714285714282</v>
      </c>
      <c r="F60" s="19">
        <v>22.844999999999999</v>
      </c>
      <c r="G60" s="19">
        <v>21.9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43.16</v>
      </c>
      <c r="S60" s="19">
        <v>45.11</v>
      </c>
      <c r="T60" s="19">
        <v>0</v>
      </c>
      <c r="U60" s="19">
        <v>0</v>
      </c>
      <c r="V60" s="19">
        <v>0</v>
      </c>
      <c r="W60" s="19">
        <v>58.01</v>
      </c>
      <c r="X60" s="19">
        <v>65.989999999999995</v>
      </c>
      <c r="Y60" s="19">
        <v>0</v>
      </c>
      <c r="Z60" s="19">
        <v>48.65</v>
      </c>
      <c r="AA60" s="18">
        <v>41.99</v>
      </c>
    </row>
    <row r="61" spans="2:27" ht="26.25" x14ac:dyDescent="0.25">
      <c r="B61" s="95"/>
      <c r="C61" s="38" t="s">
        <v>26</v>
      </c>
      <c r="D61" s="20">
        <v>7.82</v>
      </c>
      <c r="E61" s="19">
        <v>0</v>
      </c>
      <c r="F61" s="19">
        <v>0</v>
      </c>
      <c r="G61" s="19">
        <v>0</v>
      </c>
      <c r="H61" s="19">
        <v>7.8166666666666664</v>
      </c>
      <c r="I61" s="19">
        <v>7.8210000000000006</v>
      </c>
      <c r="J61" s="19">
        <v>7.8150000000000004</v>
      </c>
      <c r="K61" s="19">
        <v>12.745881321251094</v>
      </c>
      <c r="L61" s="19">
        <v>12.147092367092364</v>
      </c>
      <c r="M61" s="19">
        <v>12.2352688172043</v>
      </c>
      <c r="N61" s="19">
        <v>13.560000000000002</v>
      </c>
      <c r="O61" s="19">
        <v>14.63</v>
      </c>
      <c r="P61" s="19">
        <v>16.07</v>
      </c>
      <c r="Q61" s="19">
        <v>15.200000000000003</v>
      </c>
      <c r="R61" s="19">
        <v>0</v>
      </c>
      <c r="S61" s="19">
        <v>0</v>
      </c>
      <c r="T61" s="19">
        <v>16.04</v>
      </c>
      <c r="U61" s="19">
        <v>18.079999999999998</v>
      </c>
      <c r="V61" s="19">
        <v>17.759999999999998</v>
      </c>
      <c r="W61" s="19">
        <v>0</v>
      </c>
      <c r="X61" s="19">
        <v>0</v>
      </c>
      <c r="Y61" s="19">
        <v>18.750000000000004</v>
      </c>
      <c r="Z61" s="19">
        <v>0</v>
      </c>
      <c r="AA61" s="18">
        <v>0</v>
      </c>
    </row>
    <row r="62" spans="2:27" ht="26.25" x14ac:dyDescent="0.25">
      <c r="B62" s="95"/>
      <c r="C62" s="38" t="s">
        <v>27</v>
      </c>
      <c r="D62" s="20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 x14ac:dyDescent="0.3">
      <c r="B63" s="96"/>
      <c r="C63" s="39" t="s">
        <v>28</v>
      </c>
      <c r="D63" s="17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5">
        <v>0</v>
      </c>
    </row>
    <row r="64" spans="2:27" ht="26.25" x14ac:dyDescent="0.25">
      <c r="B64" s="94">
        <v>43967</v>
      </c>
      <c r="C64" s="37" t="s">
        <v>25</v>
      </c>
      <c r="D64" s="20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53.074175030108385</v>
      </c>
      <c r="X64" s="19">
        <v>58.379114840408029</v>
      </c>
      <c r="Y64" s="19">
        <v>47.671900610287707</v>
      </c>
      <c r="Z64" s="19">
        <v>38.18</v>
      </c>
      <c r="AA64" s="18">
        <v>0</v>
      </c>
    </row>
    <row r="65" spans="2:27" ht="26.25" x14ac:dyDescent="0.25">
      <c r="B65" s="95"/>
      <c r="C65" s="38" t="s">
        <v>26</v>
      </c>
      <c r="D65" s="20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12.99</v>
      </c>
      <c r="L65" s="19">
        <v>12.989999999999998</v>
      </c>
      <c r="M65" s="19">
        <v>12.99</v>
      </c>
      <c r="N65" s="19">
        <v>12.99</v>
      </c>
      <c r="O65" s="19">
        <v>12.99</v>
      </c>
      <c r="P65" s="19">
        <v>12.99</v>
      </c>
      <c r="Q65" s="19">
        <v>12.99</v>
      </c>
      <c r="R65" s="19">
        <v>12.989999999999997</v>
      </c>
      <c r="S65" s="19">
        <v>12.990000000000002</v>
      </c>
      <c r="T65" s="19">
        <v>12.99</v>
      </c>
      <c r="U65" s="19">
        <v>15.340000000000002</v>
      </c>
      <c r="V65" s="19">
        <v>17.5</v>
      </c>
      <c r="W65" s="19">
        <v>0</v>
      </c>
      <c r="X65" s="19">
        <v>0</v>
      </c>
      <c r="Y65" s="19">
        <v>0</v>
      </c>
      <c r="Z65" s="19">
        <v>0</v>
      </c>
      <c r="AA65" s="18">
        <v>12.99</v>
      </c>
    </row>
    <row r="66" spans="2:27" ht="26.25" x14ac:dyDescent="0.25">
      <c r="B66" s="95"/>
      <c r="C66" s="38" t="s">
        <v>27</v>
      </c>
      <c r="D66" s="20">
        <v>14.69</v>
      </c>
      <c r="E66" s="19">
        <v>10.75</v>
      </c>
      <c r="F66" s="19">
        <v>9.51</v>
      </c>
      <c r="G66" s="19">
        <v>8.58</v>
      </c>
      <c r="H66" s="19">
        <v>8.51</v>
      </c>
      <c r="I66" s="19">
        <v>7.81</v>
      </c>
      <c r="J66" s="19">
        <v>7.93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 x14ac:dyDescent="0.3">
      <c r="B67" s="96"/>
      <c r="C67" s="39" t="s">
        <v>28</v>
      </c>
      <c r="D67" s="17">
        <v>44.06</v>
      </c>
      <c r="E67" s="16">
        <v>32.25</v>
      </c>
      <c r="F67" s="16">
        <v>28.53</v>
      </c>
      <c r="G67" s="16">
        <v>25.73</v>
      </c>
      <c r="H67" s="16">
        <v>25.52</v>
      </c>
      <c r="I67" s="16">
        <v>23.42</v>
      </c>
      <c r="J67" s="16">
        <v>23.79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 x14ac:dyDescent="0.25">
      <c r="B68" s="94">
        <v>43968</v>
      </c>
      <c r="C68" s="37" t="s">
        <v>25</v>
      </c>
      <c r="D68" s="20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6</v>
      </c>
      <c r="O68" s="19">
        <v>4.58</v>
      </c>
      <c r="P68" s="19">
        <v>1.5000739644970413</v>
      </c>
      <c r="Q68" s="19">
        <v>0.32</v>
      </c>
      <c r="R68" s="19">
        <v>0.32</v>
      </c>
      <c r="S68" s="19">
        <v>0</v>
      </c>
      <c r="T68" s="19">
        <v>0</v>
      </c>
      <c r="U68" s="19">
        <v>0</v>
      </c>
      <c r="V68" s="19">
        <v>31.680000000000003</v>
      </c>
      <c r="W68" s="19">
        <v>0</v>
      </c>
      <c r="X68" s="19">
        <v>0</v>
      </c>
      <c r="Y68" s="19">
        <v>0</v>
      </c>
      <c r="Z68" s="19">
        <v>0</v>
      </c>
      <c r="AA68" s="18">
        <v>0</v>
      </c>
    </row>
    <row r="69" spans="2:27" ht="26.25" x14ac:dyDescent="0.25">
      <c r="B69" s="95"/>
      <c r="C69" s="38" t="s">
        <v>26</v>
      </c>
      <c r="D69" s="20">
        <v>7.81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12.990000000000002</v>
      </c>
      <c r="L69" s="19">
        <v>12.990000000000002</v>
      </c>
      <c r="M69" s="19">
        <v>12.99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12.990000000000002</v>
      </c>
      <c r="T69" s="19">
        <v>12.99</v>
      </c>
      <c r="U69" s="19">
        <v>12.989999999999998</v>
      </c>
      <c r="V69" s="19">
        <v>0</v>
      </c>
      <c r="W69" s="19">
        <v>14.47</v>
      </c>
      <c r="X69" s="19">
        <v>18.969999999999995</v>
      </c>
      <c r="Y69" s="19">
        <v>16.568461538461538</v>
      </c>
      <c r="Z69" s="19">
        <v>10.046998738965954</v>
      </c>
      <c r="AA69" s="18">
        <v>12.99</v>
      </c>
    </row>
    <row r="70" spans="2:27" ht="26.25" x14ac:dyDescent="0.25">
      <c r="B70" s="95"/>
      <c r="C70" s="38" t="s">
        <v>27</v>
      </c>
      <c r="D70" s="20">
        <v>0</v>
      </c>
      <c r="E70" s="19">
        <v>7.93</v>
      </c>
      <c r="F70" s="19">
        <v>6.2</v>
      </c>
      <c r="G70" s="19">
        <v>5.17</v>
      </c>
      <c r="H70" s="19">
        <v>4.75</v>
      </c>
      <c r="I70" s="19">
        <v>2.7</v>
      </c>
      <c r="J70" s="19">
        <v>2.86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 x14ac:dyDescent="0.3">
      <c r="B71" s="96"/>
      <c r="C71" s="39" t="s">
        <v>28</v>
      </c>
      <c r="D71" s="17">
        <v>0</v>
      </c>
      <c r="E71" s="16">
        <v>23.78</v>
      </c>
      <c r="F71" s="16">
        <v>18.600000000000001</v>
      </c>
      <c r="G71" s="16">
        <v>15.5</v>
      </c>
      <c r="H71" s="16">
        <v>14.25</v>
      </c>
      <c r="I71" s="16">
        <v>8.1</v>
      </c>
      <c r="J71" s="16">
        <v>8.58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 x14ac:dyDescent="0.25">
      <c r="B72" s="94">
        <v>43969</v>
      </c>
      <c r="C72" s="37" t="s">
        <v>25</v>
      </c>
      <c r="D72" s="20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45.39</v>
      </c>
      <c r="R72" s="19">
        <v>47.269228413962033</v>
      </c>
      <c r="S72" s="19">
        <v>47.817829534192271</v>
      </c>
      <c r="T72" s="19">
        <v>46.515172413793103</v>
      </c>
      <c r="U72" s="19">
        <v>52.7</v>
      </c>
      <c r="V72" s="19">
        <v>61.610000000000007</v>
      </c>
      <c r="W72" s="19">
        <v>66.42</v>
      </c>
      <c r="X72" s="19">
        <v>80.510000000000005</v>
      </c>
      <c r="Y72" s="19">
        <v>69.98</v>
      </c>
      <c r="Z72" s="19">
        <v>54.502982216142279</v>
      </c>
      <c r="AA72" s="18">
        <v>35.880316368638233</v>
      </c>
    </row>
    <row r="73" spans="2:27" ht="26.25" x14ac:dyDescent="0.25">
      <c r="B73" s="95"/>
      <c r="C73" s="38" t="s">
        <v>26</v>
      </c>
      <c r="D73" s="20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21.510000000000005</v>
      </c>
      <c r="L73" s="19">
        <v>22.509999999999998</v>
      </c>
      <c r="M73" s="19">
        <v>22.24</v>
      </c>
      <c r="N73" s="19">
        <v>17.54</v>
      </c>
      <c r="O73" s="19">
        <v>15.500000000000002</v>
      </c>
      <c r="P73" s="19">
        <v>16.16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 x14ac:dyDescent="0.25">
      <c r="B74" s="95"/>
      <c r="C74" s="38" t="s">
        <v>27</v>
      </c>
      <c r="D74" s="20">
        <v>10.41</v>
      </c>
      <c r="E74" s="19">
        <v>8</v>
      </c>
      <c r="F74" s="19">
        <v>7.02</v>
      </c>
      <c r="G74" s="19">
        <v>6.64</v>
      </c>
      <c r="H74" s="19">
        <v>7.27</v>
      </c>
      <c r="I74" s="19">
        <v>8.24</v>
      </c>
      <c r="J74" s="19">
        <v>14.96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 x14ac:dyDescent="0.3">
      <c r="B75" s="96"/>
      <c r="C75" s="39" t="s">
        <v>28</v>
      </c>
      <c r="D75" s="17">
        <v>31.22</v>
      </c>
      <c r="E75" s="16">
        <v>24</v>
      </c>
      <c r="F75" s="16">
        <v>21.05</v>
      </c>
      <c r="G75" s="16">
        <v>19.920000000000002</v>
      </c>
      <c r="H75" s="16">
        <v>21.8</v>
      </c>
      <c r="I75" s="16">
        <v>24.72</v>
      </c>
      <c r="J75" s="16">
        <v>44.87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 x14ac:dyDescent="0.25">
      <c r="B76" s="94">
        <v>43970</v>
      </c>
      <c r="C76" s="37" t="s">
        <v>25</v>
      </c>
      <c r="D76" s="20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41.104781036560873</v>
      </c>
      <c r="S76" s="19">
        <v>36.344473684210527</v>
      </c>
      <c r="T76" s="19">
        <v>0</v>
      </c>
      <c r="U76" s="19">
        <v>0</v>
      </c>
      <c r="V76" s="19">
        <v>0</v>
      </c>
      <c r="W76" s="19">
        <v>58.14</v>
      </c>
      <c r="X76" s="19">
        <v>0</v>
      </c>
      <c r="Y76" s="19">
        <v>0</v>
      </c>
      <c r="Z76" s="19">
        <v>0</v>
      </c>
      <c r="AA76" s="18">
        <v>0</v>
      </c>
    </row>
    <row r="77" spans="2:27" ht="26.25" x14ac:dyDescent="0.25">
      <c r="B77" s="95"/>
      <c r="C77" s="38" t="s">
        <v>26</v>
      </c>
      <c r="D77" s="20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17.12</v>
      </c>
      <c r="L77" s="19">
        <v>16.45</v>
      </c>
      <c r="M77" s="19">
        <v>15.630000000000003</v>
      </c>
      <c r="N77" s="19">
        <v>15.550000000000004</v>
      </c>
      <c r="O77" s="19">
        <v>16</v>
      </c>
      <c r="P77" s="19">
        <v>13.98</v>
      </c>
      <c r="Q77" s="19">
        <v>13.729999999999999</v>
      </c>
      <c r="R77" s="19">
        <v>0</v>
      </c>
      <c r="S77" s="19">
        <v>0</v>
      </c>
      <c r="T77" s="19">
        <v>15.009999999999998</v>
      </c>
      <c r="U77" s="19">
        <v>15.229999999999999</v>
      </c>
      <c r="V77" s="19">
        <v>17.18</v>
      </c>
      <c r="W77" s="19">
        <v>0</v>
      </c>
      <c r="X77" s="19">
        <v>22.430000000000003</v>
      </c>
      <c r="Y77" s="19">
        <v>18.38</v>
      </c>
      <c r="Z77" s="19">
        <v>9.860376692171867</v>
      </c>
      <c r="AA77" s="18">
        <v>13.13</v>
      </c>
    </row>
    <row r="78" spans="2:27" ht="24" customHeight="1" x14ac:dyDescent="0.25">
      <c r="B78" s="95"/>
      <c r="C78" s="38" t="s">
        <v>27</v>
      </c>
      <c r="D78" s="20">
        <v>11</v>
      </c>
      <c r="E78" s="19">
        <v>9.4600000000000009</v>
      </c>
      <c r="F78" s="19">
        <v>8.85</v>
      </c>
      <c r="G78" s="19">
        <v>8.76</v>
      </c>
      <c r="H78" s="19">
        <v>8.76</v>
      </c>
      <c r="I78" s="19">
        <v>10</v>
      </c>
      <c r="J78" s="19">
        <v>12.45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 x14ac:dyDescent="0.3">
      <c r="B79" s="96"/>
      <c r="C79" s="39" t="s">
        <v>28</v>
      </c>
      <c r="D79" s="17">
        <v>33</v>
      </c>
      <c r="E79" s="16">
        <v>28.37</v>
      </c>
      <c r="F79" s="16">
        <v>26.54</v>
      </c>
      <c r="G79" s="16">
        <v>26.27</v>
      </c>
      <c r="H79" s="16">
        <v>26.27</v>
      </c>
      <c r="I79" s="16">
        <v>29.99</v>
      </c>
      <c r="J79" s="16">
        <v>37.340000000000003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 x14ac:dyDescent="0.25">
      <c r="B80" s="94">
        <v>43971</v>
      </c>
      <c r="C80" s="37" t="s">
        <v>25</v>
      </c>
      <c r="D80" s="20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47.514655172413796</v>
      </c>
      <c r="S80" s="19">
        <v>36.692269383135255</v>
      </c>
      <c r="T80" s="19">
        <v>34.215450236966824</v>
      </c>
      <c r="U80" s="19">
        <v>0</v>
      </c>
      <c r="V80" s="19">
        <v>0</v>
      </c>
      <c r="W80" s="19">
        <v>66</v>
      </c>
      <c r="X80" s="19">
        <v>70.500000000000014</v>
      </c>
      <c r="Y80" s="19">
        <v>0</v>
      </c>
      <c r="Z80" s="19">
        <v>0</v>
      </c>
      <c r="AA80" s="18">
        <v>0</v>
      </c>
    </row>
    <row r="81" spans="2:27" ht="26.25" x14ac:dyDescent="0.25">
      <c r="B81" s="95"/>
      <c r="C81" s="38" t="s">
        <v>26</v>
      </c>
      <c r="D81" s="20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22.34</v>
      </c>
      <c r="L81" s="19">
        <v>23.51</v>
      </c>
      <c r="M81" s="19">
        <v>23.01</v>
      </c>
      <c r="N81" s="19">
        <v>22.21</v>
      </c>
      <c r="O81" s="19">
        <v>22.840000000000003</v>
      </c>
      <c r="P81" s="19">
        <v>23.66</v>
      </c>
      <c r="Q81" s="19">
        <v>18.05</v>
      </c>
      <c r="R81" s="19">
        <v>0</v>
      </c>
      <c r="S81" s="19">
        <v>0</v>
      </c>
      <c r="T81" s="19">
        <v>0</v>
      </c>
      <c r="U81" s="19">
        <v>14</v>
      </c>
      <c r="V81" s="19">
        <v>17.510000000000002</v>
      </c>
      <c r="W81" s="19">
        <v>0</v>
      </c>
      <c r="X81" s="19">
        <v>0</v>
      </c>
      <c r="Y81" s="19">
        <v>19.3</v>
      </c>
      <c r="Z81" s="19">
        <v>15</v>
      </c>
      <c r="AA81" s="18">
        <v>12.989999999999998</v>
      </c>
    </row>
    <row r="82" spans="2:27" ht="26.25" x14ac:dyDescent="0.25">
      <c r="B82" s="95"/>
      <c r="C82" s="38" t="s">
        <v>27</v>
      </c>
      <c r="D82" s="20">
        <v>13.45</v>
      </c>
      <c r="E82" s="19">
        <v>11.46</v>
      </c>
      <c r="F82" s="19">
        <v>10.85</v>
      </c>
      <c r="G82" s="19">
        <v>10.79</v>
      </c>
      <c r="H82" s="19">
        <v>11.16</v>
      </c>
      <c r="I82" s="19">
        <v>12.3</v>
      </c>
      <c r="J82" s="19">
        <v>18.47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 x14ac:dyDescent="0.3">
      <c r="B83" s="96"/>
      <c r="C83" s="39" t="s">
        <v>28</v>
      </c>
      <c r="D83" s="17">
        <v>40.35</v>
      </c>
      <c r="E83" s="16">
        <v>34.369999999999997</v>
      </c>
      <c r="F83" s="16">
        <v>32.549999999999997</v>
      </c>
      <c r="G83" s="16">
        <v>32.36</v>
      </c>
      <c r="H83" s="16">
        <v>33.479999999999997</v>
      </c>
      <c r="I83" s="16">
        <v>36.89</v>
      </c>
      <c r="J83" s="16">
        <v>55.41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 x14ac:dyDescent="0.25">
      <c r="B84" s="94">
        <v>43972</v>
      </c>
      <c r="C84" s="37" t="s">
        <v>25</v>
      </c>
      <c r="D84" s="20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23.16</v>
      </c>
      <c r="S84" s="19">
        <v>23.82</v>
      </c>
      <c r="T84" s="19">
        <v>0</v>
      </c>
      <c r="U84" s="19">
        <v>0</v>
      </c>
      <c r="V84" s="19">
        <v>38.36999999999999</v>
      </c>
      <c r="W84" s="19">
        <v>48.879058399794189</v>
      </c>
      <c r="X84" s="19">
        <v>56.103333333333332</v>
      </c>
      <c r="Y84" s="19">
        <v>49.23</v>
      </c>
      <c r="Z84" s="19">
        <v>0</v>
      </c>
      <c r="AA84" s="18">
        <v>0</v>
      </c>
    </row>
    <row r="85" spans="2:27" ht="26.25" x14ac:dyDescent="0.25">
      <c r="B85" s="95"/>
      <c r="C85" s="38" t="s">
        <v>26</v>
      </c>
      <c r="D85" s="20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12.99</v>
      </c>
      <c r="L85" s="19">
        <v>12.989999999999998</v>
      </c>
      <c r="M85" s="19">
        <v>12.99</v>
      </c>
      <c r="N85" s="19">
        <v>12.990000000000002</v>
      </c>
      <c r="O85" s="19">
        <v>12.989999999999998</v>
      </c>
      <c r="P85" s="19">
        <v>12.99</v>
      </c>
      <c r="Q85" s="19">
        <v>12.990000000000002</v>
      </c>
      <c r="R85" s="19">
        <v>0</v>
      </c>
      <c r="S85" s="19">
        <v>0</v>
      </c>
      <c r="T85" s="19">
        <v>12.99</v>
      </c>
      <c r="U85" s="19">
        <v>12.989999999999998</v>
      </c>
      <c r="V85" s="19">
        <v>0</v>
      </c>
      <c r="W85" s="19">
        <v>0</v>
      </c>
      <c r="X85" s="19">
        <v>0</v>
      </c>
      <c r="Y85" s="19">
        <v>0</v>
      </c>
      <c r="Z85" s="19">
        <v>13.52</v>
      </c>
      <c r="AA85" s="18">
        <v>12.989999999999998</v>
      </c>
    </row>
    <row r="86" spans="2:27" ht="26.25" x14ac:dyDescent="0.25">
      <c r="B86" s="95"/>
      <c r="C86" s="38" t="s">
        <v>27</v>
      </c>
      <c r="D86" s="20">
        <v>9.8000000000000007</v>
      </c>
      <c r="E86" s="19">
        <v>9.11</v>
      </c>
      <c r="F86" s="19">
        <v>8.4700000000000006</v>
      </c>
      <c r="G86" s="19">
        <v>8.26</v>
      </c>
      <c r="H86" s="19">
        <v>8</v>
      </c>
      <c r="I86" s="19">
        <v>8.0299999999999994</v>
      </c>
      <c r="J86" s="19">
        <v>9.09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 x14ac:dyDescent="0.3">
      <c r="B87" s="96"/>
      <c r="C87" s="39" t="s">
        <v>28</v>
      </c>
      <c r="D87" s="17">
        <v>29.39</v>
      </c>
      <c r="E87" s="16">
        <v>27.32</v>
      </c>
      <c r="F87" s="16">
        <v>25.4</v>
      </c>
      <c r="G87" s="16">
        <v>24.77</v>
      </c>
      <c r="H87" s="16">
        <v>24</v>
      </c>
      <c r="I87" s="16">
        <v>24.08</v>
      </c>
      <c r="J87" s="16">
        <v>27.27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 x14ac:dyDescent="0.25">
      <c r="B88" s="94">
        <v>43973</v>
      </c>
      <c r="C88" s="37" t="s">
        <v>25</v>
      </c>
      <c r="D88" s="20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67.790000000000006</v>
      </c>
      <c r="Y88" s="19">
        <v>53.97</v>
      </c>
      <c r="Z88" s="19">
        <v>46.08</v>
      </c>
      <c r="AA88" s="18">
        <v>34.5</v>
      </c>
    </row>
    <row r="89" spans="2:27" ht="26.25" x14ac:dyDescent="0.25">
      <c r="B89" s="95"/>
      <c r="C89" s="38" t="s">
        <v>26</v>
      </c>
      <c r="D89" s="20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12.990000000000004</v>
      </c>
      <c r="L89" s="19">
        <v>12.99</v>
      </c>
      <c r="M89" s="19">
        <v>12.990000000000002</v>
      </c>
      <c r="N89" s="19">
        <v>12.989999999999998</v>
      </c>
      <c r="O89" s="19">
        <v>12.99</v>
      </c>
      <c r="P89" s="19">
        <v>12.99</v>
      </c>
      <c r="Q89" s="19">
        <v>12.99</v>
      </c>
      <c r="R89" s="19">
        <v>12.989999999999998</v>
      </c>
      <c r="S89" s="19">
        <v>12.99</v>
      </c>
      <c r="T89" s="19">
        <v>12.99</v>
      </c>
      <c r="U89" s="19">
        <v>12.990000000000002</v>
      </c>
      <c r="V89" s="19">
        <v>16</v>
      </c>
      <c r="W89" s="19">
        <v>18.850000000000001</v>
      </c>
      <c r="X89" s="19">
        <v>0</v>
      </c>
      <c r="Y89" s="19">
        <v>0</v>
      </c>
      <c r="Z89" s="19">
        <v>0</v>
      </c>
      <c r="AA89" s="18">
        <v>0</v>
      </c>
    </row>
    <row r="90" spans="2:27" ht="26.25" x14ac:dyDescent="0.25">
      <c r="B90" s="95"/>
      <c r="C90" s="38" t="s">
        <v>27</v>
      </c>
      <c r="D90" s="20">
        <v>9.2200000000000006</v>
      </c>
      <c r="E90" s="19">
        <v>7.98</v>
      </c>
      <c r="F90" s="19">
        <v>7.83</v>
      </c>
      <c r="G90" s="19">
        <v>7.41</v>
      </c>
      <c r="H90" s="19">
        <v>7.26</v>
      </c>
      <c r="I90" s="19">
        <v>7.99</v>
      </c>
      <c r="J90" s="19">
        <v>10.69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 x14ac:dyDescent="0.3">
      <c r="B91" s="96"/>
      <c r="C91" s="39" t="s">
        <v>28</v>
      </c>
      <c r="D91" s="17">
        <v>27.66</v>
      </c>
      <c r="E91" s="16">
        <v>23.93</v>
      </c>
      <c r="F91" s="16">
        <v>23.48</v>
      </c>
      <c r="G91" s="16">
        <v>22.22</v>
      </c>
      <c r="H91" s="16">
        <v>21.78</v>
      </c>
      <c r="I91" s="16">
        <v>23.96</v>
      </c>
      <c r="J91" s="16">
        <v>32.06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 x14ac:dyDescent="0.25">
      <c r="B92" s="94">
        <v>43974</v>
      </c>
      <c r="C92" s="40" t="s">
        <v>25</v>
      </c>
      <c r="D92" s="20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13.49</v>
      </c>
      <c r="Q92" s="19">
        <v>6</v>
      </c>
      <c r="R92" s="19">
        <v>4.3034722222222221</v>
      </c>
      <c r="S92" s="19">
        <v>6.5903162333099088</v>
      </c>
      <c r="T92" s="19">
        <v>16.808743169398905</v>
      </c>
      <c r="U92" s="19">
        <v>26.637793199167245</v>
      </c>
      <c r="V92" s="19">
        <v>40.71</v>
      </c>
      <c r="W92" s="19">
        <v>58.574338731443994</v>
      </c>
      <c r="X92" s="19">
        <v>67.521666926312506</v>
      </c>
      <c r="Y92" s="19">
        <v>56.059843040066092</v>
      </c>
      <c r="Z92" s="19">
        <v>30.43545320287982</v>
      </c>
      <c r="AA92" s="18">
        <v>20.230714285714285</v>
      </c>
    </row>
    <row r="93" spans="2:27" ht="26.25" x14ac:dyDescent="0.25">
      <c r="B93" s="95"/>
      <c r="C93" s="41" t="s">
        <v>26</v>
      </c>
      <c r="D93" s="20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12.990000000000002</v>
      </c>
      <c r="L93" s="19">
        <v>12.99</v>
      </c>
      <c r="M93" s="19">
        <v>12.99</v>
      </c>
      <c r="N93" s="19">
        <v>12.990000000000002</v>
      </c>
      <c r="O93" s="19">
        <v>12.99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8">
        <v>0</v>
      </c>
    </row>
    <row r="94" spans="2:27" ht="26.25" x14ac:dyDescent="0.25">
      <c r="B94" s="95"/>
      <c r="C94" s="41" t="s">
        <v>27</v>
      </c>
      <c r="D94" s="20">
        <v>13.1</v>
      </c>
      <c r="E94" s="19">
        <v>9.17</v>
      </c>
      <c r="F94" s="19">
        <v>8.26</v>
      </c>
      <c r="G94" s="19">
        <v>7.47</v>
      </c>
      <c r="H94" s="19">
        <v>7.17</v>
      </c>
      <c r="I94" s="19">
        <v>6.92</v>
      </c>
      <c r="J94" s="19">
        <v>7.78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 x14ac:dyDescent="0.3">
      <c r="B95" s="96"/>
      <c r="C95" s="42" t="s">
        <v>28</v>
      </c>
      <c r="D95" s="17">
        <v>39.29</v>
      </c>
      <c r="E95" s="16">
        <v>27.5</v>
      </c>
      <c r="F95" s="16">
        <v>24.78</v>
      </c>
      <c r="G95" s="16">
        <v>22.4</v>
      </c>
      <c r="H95" s="16">
        <v>21.5</v>
      </c>
      <c r="I95" s="16">
        <v>20.76</v>
      </c>
      <c r="J95" s="16">
        <v>23.34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 x14ac:dyDescent="0.25">
      <c r="B96" s="97">
        <v>43975</v>
      </c>
      <c r="C96" s="37" t="s">
        <v>25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10.280000000000001</v>
      </c>
      <c r="O96" s="23">
        <v>6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72.5</v>
      </c>
      <c r="Y96" s="23">
        <v>0</v>
      </c>
      <c r="Z96" s="23">
        <v>0</v>
      </c>
      <c r="AA96" s="22">
        <v>0</v>
      </c>
    </row>
    <row r="97" spans="2:27" ht="26.25" x14ac:dyDescent="0.25">
      <c r="B97" s="95"/>
      <c r="C97" s="38" t="s">
        <v>26</v>
      </c>
      <c r="D97" s="19">
        <v>7.8218918918918909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12.99</v>
      </c>
      <c r="L97" s="19">
        <v>12.99</v>
      </c>
      <c r="M97" s="19">
        <v>12.990000000000002</v>
      </c>
      <c r="N97" s="19">
        <v>0</v>
      </c>
      <c r="O97" s="19">
        <v>0</v>
      </c>
      <c r="P97" s="19">
        <v>12.989999999999998</v>
      </c>
      <c r="Q97" s="19">
        <v>12.99</v>
      </c>
      <c r="R97" s="19">
        <v>12.989999999999998</v>
      </c>
      <c r="S97" s="19">
        <v>12.99</v>
      </c>
      <c r="T97" s="19">
        <v>12.99</v>
      </c>
      <c r="U97" s="19">
        <v>11.580183093104791</v>
      </c>
      <c r="V97" s="19">
        <v>11.048580548253849</v>
      </c>
      <c r="W97" s="19">
        <v>10.935432443204464</v>
      </c>
      <c r="X97" s="19">
        <v>0</v>
      </c>
      <c r="Y97" s="19">
        <v>21.48</v>
      </c>
      <c r="Z97" s="19">
        <v>15.16</v>
      </c>
      <c r="AA97" s="18">
        <v>12.99</v>
      </c>
    </row>
    <row r="98" spans="2:27" ht="26.25" x14ac:dyDescent="0.25">
      <c r="B98" s="95"/>
      <c r="C98" s="38" t="s">
        <v>27</v>
      </c>
      <c r="D98" s="19">
        <v>0</v>
      </c>
      <c r="E98" s="19">
        <v>6.37</v>
      </c>
      <c r="F98" s="19">
        <v>5.13</v>
      </c>
      <c r="G98" s="19">
        <v>4.1500000000000004</v>
      </c>
      <c r="H98" s="19">
        <v>4.2</v>
      </c>
      <c r="I98" s="19">
        <v>3.53</v>
      </c>
      <c r="J98" s="19">
        <v>4.04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 x14ac:dyDescent="0.3">
      <c r="B99" s="96"/>
      <c r="C99" s="39" t="s">
        <v>28</v>
      </c>
      <c r="D99" s="16">
        <v>0</v>
      </c>
      <c r="E99" s="16">
        <v>19.100000000000001</v>
      </c>
      <c r="F99" s="16">
        <v>15.39</v>
      </c>
      <c r="G99" s="16">
        <v>12.45</v>
      </c>
      <c r="H99" s="16">
        <v>12.6</v>
      </c>
      <c r="I99" s="16">
        <v>10.58</v>
      </c>
      <c r="J99" s="16">
        <v>12.12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 x14ac:dyDescent="0.25">
      <c r="B100" s="94">
        <v>43976</v>
      </c>
      <c r="C100" s="37" t="s">
        <v>25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28.333592909148464</v>
      </c>
      <c r="O100" s="19">
        <v>29.841028806584362</v>
      </c>
      <c r="P100" s="19">
        <v>31.17637316561845</v>
      </c>
      <c r="Q100" s="19">
        <v>27.344900105152472</v>
      </c>
      <c r="R100" s="19">
        <v>24.046525806954627</v>
      </c>
      <c r="S100" s="19">
        <v>25.78891304347826</v>
      </c>
      <c r="T100" s="19">
        <v>31.500000000000004</v>
      </c>
      <c r="U100" s="19">
        <v>0</v>
      </c>
      <c r="V100" s="19">
        <v>0</v>
      </c>
      <c r="W100" s="19">
        <v>48.690000000000005</v>
      </c>
      <c r="X100" s="19">
        <v>55.743661186960153</v>
      </c>
      <c r="Y100" s="19">
        <v>45.55</v>
      </c>
      <c r="Z100" s="19">
        <v>42.791329666774509</v>
      </c>
      <c r="AA100" s="18">
        <v>37.409999999999997</v>
      </c>
    </row>
    <row r="101" spans="2:27" ht="26.25" x14ac:dyDescent="0.25">
      <c r="B101" s="95"/>
      <c r="C101" s="38" t="s">
        <v>26</v>
      </c>
      <c r="D101" s="19">
        <v>12.99</v>
      </c>
      <c r="E101" s="19">
        <v>8.8205250305250313</v>
      </c>
      <c r="F101" s="19">
        <v>8.8587934139439142</v>
      </c>
      <c r="G101" s="19">
        <v>9.2714070351758782</v>
      </c>
      <c r="H101" s="19">
        <v>9.8679507785032641</v>
      </c>
      <c r="I101" s="19">
        <v>9.8695180722891571</v>
      </c>
      <c r="J101" s="19">
        <v>8.8788888888888895</v>
      </c>
      <c r="K101" s="19">
        <v>11.831489195522</v>
      </c>
      <c r="L101" s="19">
        <v>9.150863704443335</v>
      </c>
      <c r="M101" s="19">
        <v>8.2876250631632136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13.51</v>
      </c>
      <c r="V101" s="19">
        <v>14.930000000000001</v>
      </c>
      <c r="W101" s="19">
        <v>0</v>
      </c>
      <c r="X101" s="19">
        <v>0</v>
      </c>
      <c r="Y101" s="19">
        <v>0</v>
      </c>
      <c r="Z101" s="19">
        <v>0</v>
      </c>
      <c r="AA101" s="18">
        <v>0</v>
      </c>
    </row>
    <row r="102" spans="2:27" ht="26.25" x14ac:dyDescent="0.25">
      <c r="B102" s="95"/>
      <c r="C102" s="38" t="s">
        <v>27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 x14ac:dyDescent="0.3">
      <c r="B103" s="96"/>
      <c r="C103" s="39" t="s">
        <v>28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 x14ac:dyDescent="0.25">
      <c r="B104" s="94">
        <v>43977</v>
      </c>
      <c r="C104" s="37" t="s">
        <v>25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49.786972425436133</v>
      </c>
      <c r="K104" s="23">
        <v>69</v>
      </c>
      <c r="L104" s="23">
        <v>62.830071754729289</v>
      </c>
      <c r="M104" s="23">
        <v>50.663421052631577</v>
      </c>
      <c r="N104" s="23">
        <v>46.844565802216721</v>
      </c>
      <c r="O104" s="23">
        <v>45.388652623211456</v>
      </c>
      <c r="P104" s="23">
        <v>47.865276014618189</v>
      </c>
      <c r="Q104" s="23">
        <v>39.058799999999998</v>
      </c>
      <c r="R104" s="23">
        <v>34.105374671783473</v>
      </c>
      <c r="S104" s="23">
        <v>34.68342105263158</v>
      </c>
      <c r="T104" s="23">
        <v>31.13315789473684</v>
      </c>
      <c r="U104" s="23">
        <v>39.923695652173912</v>
      </c>
      <c r="V104" s="23">
        <v>49.764177215189868</v>
      </c>
      <c r="W104" s="23">
        <v>59.504750229448007</v>
      </c>
      <c r="X104" s="23">
        <v>69.397905282331521</v>
      </c>
      <c r="Y104" s="23">
        <v>58.348130841121502</v>
      </c>
      <c r="Z104" s="23">
        <v>45.02071744906997</v>
      </c>
      <c r="AA104" s="22">
        <v>33.153258426966289</v>
      </c>
    </row>
    <row r="105" spans="2:27" ht="26.25" x14ac:dyDescent="0.25">
      <c r="B105" s="95"/>
      <c r="C105" s="38" t="s">
        <v>26</v>
      </c>
      <c r="D105" s="19">
        <v>8.8146515040352185</v>
      </c>
      <c r="E105" s="19">
        <v>7.8257142857142856</v>
      </c>
      <c r="F105" s="19">
        <v>7.8144117647058824</v>
      </c>
      <c r="G105" s="19">
        <v>7.81</v>
      </c>
      <c r="H105" s="19">
        <v>7.81</v>
      </c>
      <c r="I105" s="19">
        <v>7.81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8">
        <v>0</v>
      </c>
    </row>
    <row r="106" spans="2:27" ht="26.25" x14ac:dyDescent="0.25">
      <c r="B106" s="95"/>
      <c r="C106" s="38" t="s">
        <v>27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 x14ac:dyDescent="0.3">
      <c r="B107" s="96"/>
      <c r="C107" s="39" t="s">
        <v>28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 x14ac:dyDescent="0.25">
      <c r="B108" s="94">
        <v>43978</v>
      </c>
      <c r="C108" s="40" t="s">
        <v>25</v>
      </c>
      <c r="D108" s="19">
        <v>29.314193548387099</v>
      </c>
      <c r="E108" s="19">
        <v>27.783333333333331</v>
      </c>
      <c r="F108" s="19">
        <v>0</v>
      </c>
      <c r="G108" s="19">
        <v>0</v>
      </c>
      <c r="H108" s="19">
        <v>0</v>
      </c>
      <c r="I108" s="19">
        <v>0</v>
      </c>
      <c r="J108" s="19">
        <v>40.170838244924688</v>
      </c>
      <c r="K108" s="19">
        <v>44.285499999999999</v>
      </c>
      <c r="L108" s="19">
        <v>40.653624454148463</v>
      </c>
      <c r="M108" s="19">
        <v>32.874570494864614</v>
      </c>
      <c r="N108" s="19">
        <v>29.135800756620426</v>
      </c>
      <c r="O108" s="19">
        <v>28.003327402135231</v>
      </c>
      <c r="P108" s="19">
        <v>26.430774274419051</v>
      </c>
      <c r="Q108" s="19">
        <v>25.176225234619395</v>
      </c>
      <c r="R108" s="19">
        <v>24.166894479609002</v>
      </c>
      <c r="S108" s="19">
        <v>24.01675925925926</v>
      </c>
      <c r="T108" s="19">
        <v>25.204099999999997</v>
      </c>
      <c r="U108" s="19">
        <v>27.491428571428575</v>
      </c>
      <c r="V108" s="19">
        <v>33.381081506947424</v>
      </c>
      <c r="W108" s="19">
        <v>41.581790845800626</v>
      </c>
      <c r="X108" s="19">
        <v>51.372123033409927</v>
      </c>
      <c r="Y108" s="19">
        <v>40.796746197435141</v>
      </c>
      <c r="Z108" s="19">
        <v>32.941807565371924</v>
      </c>
      <c r="AA108" s="18">
        <v>30.54</v>
      </c>
    </row>
    <row r="109" spans="2:27" ht="26.25" x14ac:dyDescent="0.25">
      <c r="B109" s="95"/>
      <c r="C109" s="41" t="s">
        <v>26</v>
      </c>
      <c r="D109" s="19">
        <v>0</v>
      </c>
      <c r="E109" s="19">
        <v>0</v>
      </c>
      <c r="F109" s="19">
        <v>7.81</v>
      </c>
      <c r="G109" s="19">
        <v>8.1894704324801406</v>
      </c>
      <c r="H109" s="19">
        <v>7.81</v>
      </c>
      <c r="I109" s="19">
        <v>7.81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8">
        <v>0</v>
      </c>
    </row>
    <row r="110" spans="2:27" ht="26.25" x14ac:dyDescent="0.25">
      <c r="B110" s="95"/>
      <c r="C110" s="41" t="s">
        <v>27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 x14ac:dyDescent="0.3">
      <c r="B111" s="96"/>
      <c r="C111" s="42" t="s">
        <v>28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 x14ac:dyDescent="0.25">
      <c r="B112" s="94">
        <v>43979</v>
      </c>
      <c r="C112" s="37" t="s">
        <v>25</v>
      </c>
      <c r="D112" s="23">
        <v>25.298260609683204</v>
      </c>
      <c r="E112" s="23">
        <v>23.945855513307986</v>
      </c>
      <c r="F112" s="23">
        <v>23.029999999999998</v>
      </c>
      <c r="G112" s="23">
        <v>0</v>
      </c>
      <c r="H112" s="23">
        <v>0</v>
      </c>
      <c r="I112" s="23">
        <v>0</v>
      </c>
      <c r="J112" s="23">
        <v>31.52</v>
      </c>
      <c r="K112" s="23">
        <v>37.049088880624765</v>
      </c>
      <c r="L112" s="23">
        <v>34.553080054274083</v>
      </c>
      <c r="M112" s="23">
        <v>32.248750783895638</v>
      </c>
      <c r="N112" s="23">
        <v>28.848477880529867</v>
      </c>
      <c r="O112" s="23">
        <v>28.599401580730145</v>
      </c>
      <c r="P112" s="23">
        <v>30.082448056841425</v>
      </c>
      <c r="Q112" s="23">
        <v>28.740157325467059</v>
      </c>
      <c r="R112" s="23">
        <v>27.291510791366903</v>
      </c>
      <c r="S112" s="23">
        <v>28.138269230769232</v>
      </c>
      <c r="T112" s="23">
        <v>30.390657958393803</v>
      </c>
      <c r="U112" s="23">
        <v>33.425578947368422</v>
      </c>
      <c r="V112" s="23">
        <v>38.752191371846543</v>
      </c>
      <c r="W112" s="23">
        <v>46.773243243243243</v>
      </c>
      <c r="X112" s="23">
        <v>61.574731823599507</v>
      </c>
      <c r="Y112" s="23">
        <v>58.535730858468668</v>
      </c>
      <c r="Z112" s="23">
        <v>46.049855351976852</v>
      </c>
      <c r="AA112" s="22">
        <v>32.182037691401646</v>
      </c>
    </row>
    <row r="113" spans="2:27" ht="26.25" x14ac:dyDescent="0.25">
      <c r="B113" s="95"/>
      <c r="C113" s="38" t="s">
        <v>26</v>
      </c>
      <c r="D113" s="19">
        <v>0</v>
      </c>
      <c r="E113" s="19">
        <v>0</v>
      </c>
      <c r="F113" s="19">
        <v>0</v>
      </c>
      <c r="G113" s="19">
        <v>7.81</v>
      </c>
      <c r="H113" s="19">
        <v>7.81</v>
      </c>
      <c r="I113" s="19">
        <v>7.81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 x14ac:dyDescent="0.25">
      <c r="B114" s="95"/>
      <c r="C114" s="38" t="s">
        <v>27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 x14ac:dyDescent="0.3">
      <c r="B115" s="96"/>
      <c r="C115" s="39" t="s">
        <v>28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 x14ac:dyDescent="0.25">
      <c r="B116" s="94">
        <v>43980</v>
      </c>
      <c r="C116" s="40" t="s">
        <v>25</v>
      </c>
      <c r="D116" s="20">
        <v>29.150022213994816</v>
      </c>
      <c r="E116" s="19">
        <v>27.809999999999995</v>
      </c>
      <c r="F116" s="19">
        <v>0</v>
      </c>
      <c r="G116" s="19">
        <v>0</v>
      </c>
      <c r="H116" s="19">
        <v>0</v>
      </c>
      <c r="I116" s="19">
        <v>0</v>
      </c>
      <c r="J116" s="19">
        <v>39.599999999999994</v>
      </c>
      <c r="K116" s="19">
        <v>0</v>
      </c>
      <c r="L116" s="19">
        <v>43.819376797698943</v>
      </c>
      <c r="M116" s="19">
        <v>39.209836065573775</v>
      </c>
      <c r="N116" s="19">
        <v>35.376680244399182</v>
      </c>
      <c r="O116" s="19">
        <v>34.707503477051461</v>
      </c>
      <c r="P116" s="19">
        <v>35.69011070110701</v>
      </c>
      <c r="Q116" s="19">
        <v>34.961030800185732</v>
      </c>
      <c r="R116" s="19">
        <v>32.602335766423359</v>
      </c>
      <c r="S116" s="19">
        <v>31.750113186191282</v>
      </c>
      <c r="T116" s="19">
        <v>32.585763231569125</v>
      </c>
      <c r="U116" s="19">
        <v>32.068161258603737</v>
      </c>
      <c r="V116" s="19">
        <v>36.565066371681425</v>
      </c>
      <c r="W116" s="19">
        <v>51.107712154180916</v>
      </c>
      <c r="X116" s="19">
        <v>53.781771189661725</v>
      </c>
      <c r="Y116" s="19">
        <v>51.338881008668245</v>
      </c>
      <c r="Z116" s="19">
        <v>51.11</v>
      </c>
      <c r="AA116" s="18">
        <v>30.853125000000002</v>
      </c>
    </row>
    <row r="117" spans="2:27" ht="26.25" x14ac:dyDescent="0.25">
      <c r="B117" s="95"/>
      <c r="C117" s="41" t="s">
        <v>26</v>
      </c>
      <c r="D117" s="20">
        <v>0</v>
      </c>
      <c r="E117" s="19">
        <v>0</v>
      </c>
      <c r="F117" s="19">
        <v>7.81</v>
      </c>
      <c r="G117" s="19">
        <v>7.81</v>
      </c>
      <c r="H117" s="19">
        <v>7.8099999999999987</v>
      </c>
      <c r="I117" s="19">
        <v>7.8099999999999987</v>
      </c>
      <c r="J117" s="19">
        <v>0</v>
      </c>
      <c r="K117" s="19">
        <v>18.02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 x14ac:dyDescent="0.25">
      <c r="B118" s="95"/>
      <c r="C118" s="41" t="s">
        <v>27</v>
      </c>
      <c r="D118" s="20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 x14ac:dyDescent="0.3">
      <c r="B119" s="96"/>
      <c r="C119" s="42" t="s">
        <v>28</v>
      </c>
      <c r="D119" s="17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 x14ac:dyDescent="0.25">
      <c r="B120" s="94">
        <v>43981</v>
      </c>
      <c r="C120" s="40" t="s">
        <v>25</v>
      </c>
      <c r="D120" s="20">
        <v>30.715100988397079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30.050000000000004</v>
      </c>
      <c r="L120" s="19">
        <v>31.790000000000003</v>
      </c>
      <c r="M120" s="19">
        <v>34.20762005949851</v>
      </c>
      <c r="N120" s="19">
        <v>32.479951287404312</v>
      </c>
      <c r="O120" s="19">
        <v>28.425605329657706</v>
      </c>
      <c r="P120" s="19">
        <v>27.838287564188434</v>
      </c>
      <c r="Q120" s="19">
        <v>25.448417653390745</v>
      </c>
      <c r="R120" s="19">
        <v>25.635326251896814</v>
      </c>
      <c r="S120" s="19">
        <v>25.756730038022816</v>
      </c>
      <c r="T120" s="19">
        <v>29.264836956521741</v>
      </c>
      <c r="U120" s="19">
        <v>41.639532710280371</v>
      </c>
      <c r="V120" s="19">
        <v>50.42</v>
      </c>
      <c r="W120" s="19">
        <v>57.173871686344398</v>
      </c>
      <c r="X120" s="19">
        <v>59.150635950681377</v>
      </c>
      <c r="Y120" s="19">
        <v>53.0441</v>
      </c>
      <c r="Z120" s="19">
        <v>45.136041595635866</v>
      </c>
      <c r="AA120" s="18">
        <v>31.717913348200067</v>
      </c>
    </row>
    <row r="121" spans="2:27" ht="26.25" x14ac:dyDescent="0.25">
      <c r="B121" s="95"/>
      <c r="C121" s="41" t="s">
        <v>26</v>
      </c>
      <c r="D121" s="20">
        <v>0</v>
      </c>
      <c r="E121" s="19">
        <v>7.82</v>
      </c>
      <c r="F121" s="19">
        <v>7.816410256410256</v>
      </c>
      <c r="G121" s="19">
        <v>7.8143181818181828</v>
      </c>
      <c r="H121" s="19">
        <v>7.8145454545454545</v>
      </c>
      <c r="I121" s="19">
        <v>7.8149999999999995</v>
      </c>
      <c r="J121" s="19">
        <v>7.8149999999999995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8">
        <v>0</v>
      </c>
    </row>
    <row r="122" spans="2:27" ht="26.25" x14ac:dyDescent="0.25">
      <c r="B122" s="95"/>
      <c r="C122" s="41" t="s">
        <v>27</v>
      </c>
      <c r="D122" s="20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 x14ac:dyDescent="0.3">
      <c r="B123" s="96"/>
      <c r="C123" s="42" t="s">
        <v>28</v>
      </c>
      <c r="D123" s="17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24" spans="2:27" ht="26.25" x14ac:dyDescent="0.25">
      <c r="B124" s="94">
        <v>43982</v>
      </c>
      <c r="C124" s="40" t="s">
        <v>25</v>
      </c>
      <c r="D124" s="20">
        <v>18.890237141977209</v>
      </c>
      <c r="E124" s="19">
        <v>13.945333333333334</v>
      </c>
      <c r="F124" s="19">
        <v>13.369999999999997</v>
      </c>
      <c r="G124" s="19">
        <v>10.49</v>
      </c>
      <c r="H124" s="19">
        <v>9.9499999999999993</v>
      </c>
      <c r="I124" s="19">
        <v>7.4300000000000006</v>
      </c>
      <c r="J124" s="19">
        <v>5.93</v>
      </c>
      <c r="K124" s="19">
        <v>9.7799999999999994</v>
      </c>
      <c r="L124" s="19">
        <v>7.53</v>
      </c>
      <c r="M124" s="19">
        <v>7.0257862057392169</v>
      </c>
      <c r="N124" s="19">
        <v>5.6441543901001765</v>
      </c>
      <c r="O124" s="19">
        <v>8.997758405977585</v>
      </c>
      <c r="P124" s="19">
        <v>6.4044081211286992</v>
      </c>
      <c r="Q124" s="19">
        <v>3.8335652173913046</v>
      </c>
      <c r="R124" s="19">
        <v>3.2389067764882067</v>
      </c>
      <c r="S124" s="19">
        <v>4.0641615750169722</v>
      </c>
      <c r="T124" s="19">
        <v>6.9160792201763899</v>
      </c>
      <c r="U124" s="19">
        <v>10.921455515572651</v>
      </c>
      <c r="V124" s="19">
        <v>17.407753254103</v>
      </c>
      <c r="W124" s="19">
        <v>29.576258875377455</v>
      </c>
      <c r="X124" s="19">
        <v>46.873565217391302</v>
      </c>
      <c r="Y124" s="19">
        <v>45.196472457627124</v>
      </c>
      <c r="Z124" s="19">
        <v>35.630411998554386</v>
      </c>
      <c r="AA124" s="18">
        <v>22.30017543859649</v>
      </c>
    </row>
    <row r="125" spans="2:27" ht="26.25" x14ac:dyDescent="0.25">
      <c r="B125" s="95"/>
      <c r="C125" s="41" t="s">
        <v>26</v>
      </c>
      <c r="D125" s="20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8">
        <v>0</v>
      </c>
    </row>
    <row r="126" spans="2:27" ht="26.25" x14ac:dyDescent="0.25">
      <c r="B126" s="95"/>
      <c r="C126" s="41" t="s">
        <v>27</v>
      </c>
      <c r="D126" s="20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8">
        <v>0</v>
      </c>
    </row>
    <row r="127" spans="2:27" ht="27" thickBot="1" x14ac:dyDescent="0.3">
      <c r="B127" s="96"/>
      <c r="C127" s="42" t="s">
        <v>28</v>
      </c>
      <c r="D127" s="17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5">
        <v>0</v>
      </c>
    </row>
    <row r="132" spans="5:5" x14ac:dyDescent="0.3">
      <c r="E132" s="36"/>
    </row>
  </sheetData>
  <mergeCells count="33">
    <mergeCell ref="B124:B127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  <mergeCell ref="B24:B27"/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C32" sqref="C32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thickBot="1" x14ac:dyDescent="0.3">
      <c r="A1" s="54" t="s">
        <v>33</v>
      </c>
      <c r="B1" s="55" t="s">
        <v>29</v>
      </c>
      <c r="C1" s="56" t="s">
        <v>30</v>
      </c>
      <c r="D1" s="57" t="s">
        <v>31</v>
      </c>
    </row>
    <row r="2" spans="1:4" ht="15" customHeight="1" x14ac:dyDescent="0.25">
      <c r="A2" s="58">
        <v>43952</v>
      </c>
      <c r="B2" s="43" t="s">
        <v>32</v>
      </c>
      <c r="C2" s="43">
        <v>1</v>
      </c>
      <c r="D2" s="53">
        <v>61.695</v>
      </c>
    </row>
    <row r="3" spans="1:4" ht="15" customHeight="1" x14ac:dyDescent="0.25">
      <c r="A3" s="59">
        <v>43953</v>
      </c>
      <c r="B3" s="24" t="s">
        <v>32</v>
      </c>
      <c r="C3" s="24">
        <v>1</v>
      </c>
      <c r="D3" s="25">
        <v>61.695</v>
      </c>
    </row>
    <row r="4" spans="1:4" ht="15.75" customHeight="1" x14ac:dyDescent="0.25">
      <c r="A4" s="59">
        <v>43954</v>
      </c>
      <c r="B4" s="24" t="s">
        <v>32</v>
      </c>
      <c r="C4" s="24">
        <v>1</v>
      </c>
      <c r="D4" s="25">
        <v>61.695</v>
      </c>
    </row>
    <row r="5" spans="1:4" ht="15" customHeight="1" x14ac:dyDescent="0.25">
      <c r="A5" s="59">
        <v>43955</v>
      </c>
      <c r="B5" s="24" t="s">
        <v>32</v>
      </c>
      <c r="C5" s="24">
        <v>1</v>
      </c>
      <c r="D5" s="25">
        <v>61.695</v>
      </c>
    </row>
    <row r="6" spans="1:4" ht="15" customHeight="1" x14ac:dyDescent="0.25">
      <c r="A6" s="59">
        <v>43956</v>
      </c>
      <c r="B6" s="24" t="s">
        <v>32</v>
      </c>
      <c r="C6" s="24">
        <v>1</v>
      </c>
      <c r="D6" s="25">
        <v>61.694200000000002</v>
      </c>
    </row>
    <row r="7" spans="1:4" ht="15" customHeight="1" x14ac:dyDescent="0.25">
      <c r="A7" s="59">
        <v>43957</v>
      </c>
      <c r="B7" s="24" t="s">
        <v>32</v>
      </c>
      <c r="C7" s="24">
        <v>1</v>
      </c>
      <c r="D7" s="25">
        <v>61.6828</v>
      </c>
    </row>
    <row r="8" spans="1:4" ht="15.75" customHeight="1" x14ac:dyDescent="0.25">
      <c r="A8" s="59">
        <v>43958</v>
      </c>
      <c r="B8" s="24" t="s">
        <v>32</v>
      </c>
      <c r="C8" s="24">
        <v>1</v>
      </c>
      <c r="D8" s="25">
        <v>61.679200000000002</v>
      </c>
    </row>
    <row r="9" spans="1:4" ht="15" customHeight="1" x14ac:dyDescent="0.25">
      <c r="A9" s="59">
        <v>43959</v>
      </c>
      <c r="B9" s="24" t="s">
        <v>32</v>
      </c>
      <c r="C9" s="24">
        <v>1</v>
      </c>
      <c r="D9" s="25">
        <v>61.664999999999999</v>
      </c>
    </row>
    <row r="10" spans="1:4" ht="15" customHeight="1" x14ac:dyDescent="0.25">
      <c r="A10" s="59">
        <v>43960</v>
      </c>
      <c r="B10" s="24" t="s">
        <v>32</v>
      </c>
      <c r="C10" s="24">
        <v>1</v>
      </c>
      <c r="D10" s="25">
        <v>61.66</v>
      </c>
    </row>
    <row r="11" spans="1:4" ht="15" customHeight="1" x14ac:dyDescent="0.25">
      <c r="A11" s="59">
        <v>43961</v>
      </c>
      <c r="B11" s="24" t="s">
        <v>32</v>
      </c>
      <c r="C11" s="24">
        <v>1</v>
      </c>
      <c r="D11" s="25">
        <v>61.66</v>
      </c>
    </row>
    <row r="12" spans="1:4" ht="15.75" customHeight="1" x14ac:dyDescent="0.25">
      <c r="A12" s="59">
        <v>43962</v>
      </c>
      <c r="B12" s="24" t="s">
        <v>32</v>
      </c>
      <c r="C12" s="24">
        <v>1</v>
      </c>
      <c r="D12" s="25">
        <v>61.66</v>
      </c>
    </row>
    <row r="13" spans="1:4" ht="15" customHeight="1" x14ac:dyDescent="0.25">
      <c r="A13" s="59">
        <v>43963</v>
      </c>
      <c r="B13" s="24" t="s">
        <v>32</v>
      </c>
      <c r="C13" s="24">
        <v>1</v>
      </c>
      <c r="D13" s="25">
        <v>61.671599999999998</v>
      </c>
    </row>
    <row r="14" spans="1:4" ht="15" customHeight="1" x14ac:dyDescent="0.25">
      <c r="A14" s="59">
        <v>43964</v>
      </c>
      <c r="B14" s="24" t="s">
        <v>32</v>
      </c>
      <c r="C14" s="24">
        <v>1</v>
      </c>
      <c r="D14" s="25">
        <v>61.675800000000002</v>
      </c>
    </row>
    <row r="15" spans="1:4" ht="15" customHeight="1" x14ac:dyDescent="0.25">
      <c r="A15" s="59">
        <v>43965</v>
      </c>
      <c r="B15" s="24" t="s">
        <v>32</v>
      </c>
      <c r="C15" s="24">
        <v>1</v>
      </c>
      <c r="D15" s="25">
        <v>61.689</v>
      </c>
    </row>
    <row r="16" spans="1:4" ht="15.75" customHeight="1" x14ac:dyDescent="0.25">
      <c r="A16" s="59">
        <v>43966</v>
      </c>
      <c r="B16" s="24" t="s">
        <v>32</v>
      </c>
      <c r="C16" s="24">
        <v>1</v>
      </c>
      <c r="D16" s="25">
        <v>61.694200000000002</v>
      </c>
    </row>
    <row r="17" spans="1:4" ht="15" customHeight="1" x14ac:dyDescent="0.25">
      <c r="A17" s="59">
        <v>43967</v>
      </c>
      <c r="B17" s="24" t="s">
        <v>32</v>
      </c>
      <c r="C17" s="24">
        <v>1</v>
      </c>
      <c r="D17" s="25">
        <v>61.695799999999998</v>
      </c>
    </row>
    <row r="18" spans="1:4" ht="15" customHeight="1" x14ac:dyDescent="0.25">
      <c r="A18" s="59">
        <v>43968</v>
      </c>
      <c r="B18" s="24" t="s">
        <v>32</v>
      </c>
      <c r="C18" s="24">
        <v>1</v>
      </c>
      <c r="D18" s="25">
        <v>61.695799999999998</v>
      </c>
    </row>
    <row r="19" spans="1:4" ht="15" customHeight="1" x14ac:dyDescent="0.25">
      <c r="A19" s="59">
        <v>43969</v>
      </c>
      <c r="B19" s="24" t="s">
        <v>32</v>
      </c>
      <c r="C19" s="24">
        <v>1</v>
      </c>
      <c r="D19" s="25">
        <v>61.695799999999998</v>
      </c>
    </row>
    <row r="20" spans="1:4" ht="15.75" customHeight="1" x14ac:dyDescent="0.25">
      <c r="A20" s="59">
        <v>43970</v>
      </c>
      <c r="B20" s="24" t="s">
        <v>32</v>
      </c>
      <c r="C20" s="24">
        <v>1</v>
      </c>
      <c r="D20" s="25">
        <v>61.6965</v>
      </c>
    </row>
    <row r="21" spans="1:4" ht="15" customHeight="1" x14ac:dyDescent="0.25">
      <c r="A21" s="59">
        <v>43971</v>
      </c>
      <c r="B21" s="24" t="s">
        <v>32</v>
      </c>
      <c r="C21" s="24">
        <v>1</v>
      </c>
      <c r="D21" s="25">
        <v>61.696399999999997</v>
      </c>
    </row>
    <row r="22" spans="1:4" ht="15.75" customHeight="1" x14ac:dyDescent="0.25">
      <c r="A22" s="59">
        <v>43972</v>
      </c>
      <c r="B22" s="24" t="s">
        <v>32</v>
      </c>
      <c r="C22" s="24">
        <v>1</v>
      </c>
      <c r="D22" s="25">
        <v>61.695</v>
      </c>
    </row>
    <row r="23" spans="1:4" ht="15" customHeight="1" x14ac:dyDescent="0.25">
      <c r="A23" s="59">
        <v>43973</v>
      </c>
      <c r="B23" s="24" t="s">
        <v>32</v>
      </c>
      <c r="C23" s="24">
        <v>1</v>
      </c>
      <c r="D23" s="25">
        <v>61.695</v>
      </c>
    </row>
    <row r="24" spans="1:4" ht="15.75" customHeight="1" x14ac:dyDescent="0.25">
      <c r="A24" s="59">
        <v>43974</v>
      </c>
      <c r="B24" s="24" t="s">
        <v>32</v>
      </c>
      <c r="C24" s="24">
        <v>1</v>
      </c>
      <c r="D24" s="25">
        <v>61.695</v>
      </c>
    </row>
    <row r="25" spans="1:4" ht="15" customHeight="1" x14ac:dyDescent="0.25">
      <c r="A25" s="59">
        <v>43975</v>
      </c>
      <c r="B25" s="24" t="s">
        <v>32</v>
      </c>
      <c r="C25" s="24">
        <v>1</v>
      </c>
      <c r="D25" s="25">
        <v>61.695</v>
      </c>
    </row>
    <row r="26" spans="1:4" ht="15" customHeight="1" x14ac:dyDescent="0.25">
      <c r="A26" s="59">
        <v>43976</v>
      </c>
      <c r="B26" s="24" t="s">
        <v>32</v>
      </c>
      <c r="C26" s="24">
        <v>1</v>
      </c>
      <c r="D26" s="25">
        <v>61.695</v>
      </c>
    </row>
    <row r="27" spans="1:4" ht="16.5" customHeight="1" x14ac:dyDescent="0.25">
      <c r="A27" s="59">
        <v>43977</v>
      </c>
      <c r="B27" s="24" t="s">
        <v>32</v>
      </c>
      <c r="C27" s="24">
        <v>1</v>
      </c>
      <c r="D27" s="25">
        <v>61.695</v>
      </c>
    </row>
    <row r="28" spans="1:4" ht="15.75" x14ac:dyDescent="0.25">
      <c r="A28" s="59">
        <v>43978</v>
      </c>
      <c r="B28" s="24" t="s">
        <v>32</v>
      </c>
      <c r="C28" s="24">
        <v>1</v>
      </c>
      <c r="D28" s="25">
        <v>61.695</v>
      </c>
    </row>
    <row r="29" spans="1:4" ht="15.75" x14ac:dyDescent="0.25">
      <c r="A29" s="59">
        <v>43979</v>
      </c>
      <c r="B29" s="24" t="s">
        <v>32</v>
      </c>
      <c r="C29" s="24">
        <v>1</v>
      </c>
      <c r="D29" s="25">
        <v>61.695</v>
      </c>
    </row>
    <row r="30" spans="1:4" ht="15.75" x14ac:dyDescent="0.25">
      <c r="A30" s="59">
        <v>43980</v>
      </c>
      <c r="B30" s="24" t="s">
        <v>32</v>
      </c>
      <c r="C30" s="24">
        <v>1</v>
      </c>
      <c r="D30" s="25">
        <v>61.698</v>
      </c>
    </row>
    <row r="31" spans="1:4" ht="15.75" x14ac:dyDescent="0.25">
      <c r="A31" s="59">
        <v>43981</v>
      </c>
      <c r="B31" s="24" t="s">
        <v>32</v>
      </c>
      <c r="C31" s="24">
        <v>1</v>
      </c>
      <c r="D31" s="25">
        <v>61.695300000000003</v>
      </c>
    </row>
    <row r="32" spans="1:4" ht="16.5" thickBot="1" x14ac:dyDescent="0.3">
      <c r="A32" s="73">
        <v>43982</v>
      </c>
      <c r="B32" s="74" t="s">
        <v>32</v>
      </c>
      <c r="C32" s="74">
        <v>1</v>
      </c>
      <c r="D32" s="75">
        <v>61.695300000000003</v>
      </c>
    </row>
    <row r="131" spans="5:5" x14ac:dyDescent="0.25">
      <c r="E131" s="3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2"/>
  <sheetViews>
    <sheetView topLeftCell="A34" zoomScale="55" zoomScaleNormal="55" workbookViewId="0">
      <selection activeCell="H74" sqref="H74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108" t="s">
        <v>24</v>
      </c>
      <c r="C2" s="109"/>
      <c r="D2" s="110"/>
      <c r="E2" s="114" t="s">
        <v>34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</row>
    <row r="3" spans="2:28" ht="25.5" customHeight="1" thickBot="1" x14ac:dyDescent="0.3">
      <c r="B3" s="111"/>
      <c r="C3" s="112"/>
      <c r="D3" s="113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 x14ac:dyDescent="0.25">
      <c r="B4" s="98">
        <v>43952</v>
      </c>
      <c r="C4" s="117" t="s">
        <v>25</v>
      </c>
      <c r="D4" s="118"/>
      <c r="E4" s="23">
        <f>'Цена на порамнување во ЕУР'!D4*'Среден курс'!$D$2</f>
        <v>0</v>
      </c>
      <c r="F4" s="7">
        <f>'Цена на порамнување во ЕУР'!E4*'Среден курс'!$D$2</f>
        <v>0</v>
      </c>
      <c r="G4" s="7">
        <f>'Цена на порамнување во ЕУР'!F4*'Среден курс'!$D$2</f>
        <v>0</v>
      </c>
      <c r="H4" s="7">
        <f>'Цена на порамнување во ЕУР'!G4*'Среден курс'!$D$2</f>
        <v>0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0</v>
      </c>
      <c r="K4" s="7">
        <f>'Цена на порамнување во ЕУР'!J4*'Среден курс'!$D$2</f>
        <v>0</v>
      </c>
      <c r="L4" s="7">
        <f>'Цена на порамнување во ЕУР'!K4*'Среден курс'!$D$2</f>
        <v>0</v>
      </c>
      <c r="M4" s="7">
        <f>'Цена на порамнување во ЕУР'!L4*'Среден курс'!$D$2</f>
        <v>0</v>
      </c>
      <c r="N4" s="7">
        <f>'Цена на порамнување во ЕУР'!M4*'Среден курс'!$D$2</f>
        <v>0</v>
      </c>
      <c r="O4" s="7">
        <f>'Цена на порамнување во ЕУР'!N4*'Среден курс'!$D$2</f>
        <v>0</v>
      </c>
      <c r="P4" s="7">
        <f>'Цена на порамнување во ЕУР'!O4*'Среден курс'!$D$2</f>
        <v>0</v>
      </c>
      <c r="Q4" s="7">
        <f>'Цена на порамнување во ЕУР'!P4*'Среден курс'!$D$2</f>
        <v>0</v>
      </c>
      <c r="R4" s="7">
        <f>'Цена на порамнување во ЕУР'!Q4*'Среден курс'!$D$2</f>
        <v>0</v>
      </c>
      <c r="S4" s="7">
        <f>'Цена на порамнување во ЕУР'!R4*'Среден курс'!$D$2</f>
        <v>462.09555</v>
      </c>
      <c r="T4" s="7">
        <f>'Цена на порамнување во ЕУР'!S4*'Среден курс'!$D$2</f>
        <v>0</v>
      </c>
      <c r="U4" s="7">
        <f>'Цена на порамнување во ЕУР'!T4*'Среден курс'!$D$2</f>
        <v>0</v>
      </c>
      <c r="V4" s="7">
        <f>'Цена на порамнување во ЕУР'!U4*'Среден курс'!$D$2</f>
        <v>0</v>
      </c>
      <c r="W4" s="7">
        <f>'Цена на порамнување во ЕУР'!V4*'Среден курс'!$D$2</f>
        <v>0</v>
      </c>
      <c r="X4" s="7">
        <f>'Цена на порамнување во ЕУР'!W4*'Среден курс'!$D$2</f>
        <v>0</v>
      </c>
      <c r="Y4" s="7">
        <f>'Цена на порамнување во ЕУР'!X4*'Среден курс'!$D$2</f>
        <v>0</v>
      </c>
      <c r="Z4" s="7">
        <f>'Цена на порамнување во ЕУР'!Y4*'Среден курс'!$D$2</f>
        <v>0</v>
      </c>
      <c r="AA4" s="7">
        <f>'Цена на порамнување во ЕУР'!Z4*'Среден курс'!$D$2</f>
        <v>0</v>
      </c>
      <c r="AB4" s="6">
        <f>'Цена на порамнување во ЕУР'!AA4*'Среден курс'!$D$2</f>
        <v>0</v>
      </c>
    </row>
    <row r="5" spans="2:28" ht="26.25" x14ac:dyDescent="0.25">
      <c r="B5" s="99"/>
      <c r="C5" s="119" t="s">
        <v>26</v>
      </c>
      <c r="D5" s="120"/>
      <c r="E5" s="19">
        <f>'Цена на порамнување во ЕУР'!D5*'Среден курс'!$D$2</f>
        <v>0</v>
      </c>
      <c r="F5" s="3">
        <f>'Цена на порамнување во ЕУР'!E5*'Среден курс'!$D$2</f>
        <v>481.83794999999992</v>
      </c>
      <c r="G5" s="3">
        <f>'Цена на порамнување во ЕУР'!F5*'Среден курс'!$D$2</f>
        <v>0</v>
      </c>
      <c r="H5" s="3">
        <f>'Цена на порамнување во ЕУР'!G5*'Среден курс'!$D$2</f>
        <v>0</v>
      </c>
      <c r="I5" s="3">
        <f>'Цена на порамнување во ЕУР'!H5*'Среден курс'!$D$2</f>
        <v>0</v>
      </c>
      <c r="J5" s="3">
        <f>'Цена на порамнување во ЕУР'!I5*'Среден курс'!$D$2</f>
        <v>0</v>
      </c>
      <c r="K5" s="3">
        <f>'Цена на порамнување во ЕУР'!J5*'Среден курс'!$D$2</f>
        <v>0</v>
      </c>
      <c r="L5" s="3">
        <f>'Цена на порамнување во ЕУР'!K5*'Среден курс'!$D$2</f>
        <v>801.41804999999999</v>
      </c>
      <c r="M5" s="3">
        <f>'Цена на порамнување во ЕУР'!L5*'Среден курс'!$D$2</f>
        <v>801.41804999999999</v>
      </c>
      <c r="N5" s="3">
        <f>'Цена на порамнување во ЕУР'!M5*'Среден курс'!$D$2</f>
        <v>801.41804999999999</v>
      </c>
      <c r="O5" s="3">
        <f>'Цена на порамнување во ЕУР'!N5*'Среден курс'!$D$2</f>
        <v>801.41804999999999</v>
      </c>
      <c r="P5" s="3">
        <f>'Цена на порамнување во ЕУР'!O5*'Среден курс'!$D$2</f>
        <v>801.41805000000011</v>
      </c>
      <c r="Q5" s="3">
        <f>'Цена на порамнување во ЕУР'!P5*'Среден курс'!$D$2</f>
        <v>801.41804999999999</v>
      </c>
      <c r="R5" s="3">
        <f>'Цена на порамнување во ЕУР'!Q5*'Среден курс'!$D$2</f>
        <v>801.41804999999999</v>
      </c>
      <c r="S5" s="3">
        <f>'Цена на порамнување во ЕУР'!R5*'Среден курс'!$D$2</f>
        <v>0</v>
      </c>
      <c r="T5" s="3">
        <f>'Цена на порамнување во ЕУР'!S5*'Среден курс'!$D$2</f>
        <v>801.41804999999999</v>
      </c>
      <c r="U5" s="3">
        <f>'Цена на порамнување во ЕУР'!T5*'Среден курс'!$D$2</f>
        <v>801.41805000000011</v>
      </c>
      <c r="V5" s="3">
        <f>'Цена на порамнување во ЕУР'!U5*'Среден курс'!$D$2</f>
        <v>801.41804999999999</v>
      </c>
      <c r="W5" s="3">
        <f>'Цена на порамнување во ЕУР'!V5*'Среден курс'!$D$2</f>
        <v>801.41805000000011</v>
      </c>
      <c r="X5" s="3">
        <f>'Цена на порамнување во ЕУР'!W5*'Среден курс'!$D$2</f>
        <v>934.02788844621523</v>
      </c>
      <c r="Y5" s="3">
        <f>'Цена на порамнување во ЕУР'!X5*'Среден курс'!$D$2</f>
        <v>1656.8142802712705</v>
      </c>
      <c r="Z5" s="3">
        <f>'Цена на порамнување во ЕУР'!Y5*'Среден курс'!$D$2</f>
        <v>935.60144730941693</v>
      </c>
      <c r="AA5" s="3">
        <f>'Цена на порамнување во ЕУР'!Z5*'Среден курс'!$D$2</f>
        <v>713.45218949375862</v>
      </c>
      <c r="AB5" s="2">
        <f>'Цена на порамнување во ЕУР'!AA5*'Среден курс'!$D$2</f>
        <v>500.67527295514509</v>
      </c>
    </row>
    <row r="6" spans="2:28" ht="26.25" x14ac:dyDescent="0.25">
      <c r="B6" s="99"/>
      <c r="C6" s="119" t="s">
        <v>27</v>
      </c>
      <c r="D6" s="120"/>
      <c r="E6" s="19">
        <f>'Цена на порамнување во ЕУР'!D6*'Среден курс'!$D$2</f>
        <v>676.17720000000008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430.01414999999997</v>
      </c>
      <c r="H6" s="3">
        <f>'Цена на порамнување во ЕУР'!G6*'Среден курс'!$D$2</f>
        <v>342.40724999999998</v>
      </c>
      <c r="I6" s="3">
        <f>'Цена на порамнување во ЕУР'!H6*'Среден курс'!$D$2</f>
        <v>293.05124999999998</v>
      </c>
      <c r="J6" s="3">
        <f>'Цена на порамнување во ЕУР'!I6*'Среден курс'!$D$2</f>
        <v>226.42064999999999</v>
      </c>
      <c r="K6" s="3">
        <f>'Цена на порамнување во ЕУР'!J6*'Среден курс'!$D$2</f>
        <v>130.79340000000002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100"/>
      <c r="C7" s="121" t="s">
        <v>28</v>
      </c>
      <c r="D7" s="122"/>
      <c r="E7" s="19">
        <f>'Цена на порамнување во ЕУР'!D7*'Среден курс'!$D$2</f>
        <v>2027.9146499999999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1289.4254999999998</v>
      </c>
      <c r="H7" s="3">
        <f>'Цена на порамнување во ЕУР'!G7*'Среден курс'!$D$2</f>
        <v>1026.6048000000001</v>
      </c>
      <c r="I7" s="3">
        <f>'Цена на порамнување во ЕУР'!H7*'Среден курс'!$D$2</f>
        <v>878.53679999999997</v>
      </c>
      <c r="J7" s="3">
        <f>'Цена на порамнување во ЕУР'!I7*'Среден курс'!$D$2</f>
        <v>678.64499999999998</v>
      </c>
      <c r="K7" s="3">
        <f>'Цена на порамнување во ЕУР'!J7*'Среден курс'!$D$2</f>
        <v>392.3802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6.25" x14ac:dyDescent="0.25">
      <c r="B8" s="94">
        <v>43953</v>
      </c>
      <c r="C8" s="117" t="s">
        <v>25</v>
      </c>
      <c r="D8" s="118"/>
      <c r="E8" s="5">
        <f>'Цена на порамнување во ЕУР'!D8*'Среден курс'!$D$3</f>
        <v>0</v>
      </c>
      <c r="F8" s="7">
        <f>'Цена на порамнување во ЕУР'!E8*'Среден курс'!$D$3</f>
        <v>0</v>
      </c>
      <c r="G8" s="7">
        <f>'Цена на порамнување во ЕУР'!F8*'Среден курс'!$D$3</f>
        <v>0</v>
      </c>
      <c r="H8" s="7">
        <f>'Цена на порамнување во ЕУР'!G8*'Среден курс'!$D$3</f>
        <v>0</v>
      </c>
      <c r="I8" s="7">
        <f>'Цена на порамнување во ЕУР'!H8*'Среден курс'!$D$3</f>
        <v>0</v>
      </c>
      <c r="J8" s="7">
        <f>'Цена на порамнување во ЕУР'!I8*'Среден курс'!$D$3</f>
        <v>0</v>
      </c>
      <c r="K8" s="7">
        <f>'Цена на порамнување во ЕУР'!J8*'Среден курс'!$D$3</f>
        <v>0</v>
      </c>
      <c r="L8" s="7">
        <f>'Цена на порамнување во ЕУР'!K8*'Среден курс'!$D$3</f>
        <v>0</v>
      </c>
      <c r="M8" s="7">
        <f>'Цена на порамнување во ЕУР'!L8*'Среден курс'!$D$3</f>
        <v>0</v>
      </c>
      <c r="N8" s="7">
        <f>'Цена на порамнување во ЕУР'!M8*'Среден курс'!$D$3</f>
        <v>0</v>
      </c>
      <c r="O8" s="7">
        <f>'Цена на порамнување во ЕУР'!N8*'Среден курс'!$D$3</f>
        <v>1230.8152499999999</v>
      </c>
      <c r="P8" s="7">
        <f>'Цена на порамнување во ЕУР'!O8*'Среден курс'!$D$3</f>
        <v>1468.95795</v>
      </c>
      <c r="Q8" s="7">
        <f>'Цена на порамнување во ЕУР'!P8*'Среден курс'!$D$3</f>
        <v>1428.2392499999996</v>
      </c>
      <c r="R8" s="7">
        <f>'Цена на порамнување во ЕУР'!Q8*'Среден курс'!$D$3</f>
        <v>870.44577469784565</v>
      </c>
      <c r="S8" s="7">
        <f>'Цена на порамнување во ЕУР'!R8*'Среден курс'!$D$3</f>
        <v>811.63511515323057</v>
      </c>
      <c r="T8" s="7">
        <f>'Цена на порамнување во ЕУР'!S8*'Среден курс'!$D$3</f>
        <v>826.7740841584158</v>
      </c>
      <c r="U8" s="7">
        <f>'Цена на порамнување во ЕУР'!T8*'Среден курс'!$D$3</f>
        <v>1150.5207245901638</v>
      </c>
      <c r="V8" s="7">
        <f>'Цена на порамнување во ЕУР'!U8*'Среден курс'!$D$3</f>
        <v>1956.8233594594594</v>
      </c>
      <c r="W8" s="7">
        <f>'Цена на порамнување во ЕУР'!V8*'Среден курс'!$D$3</f>
        <v>2423.7419081054413</v>
      </c>
      <c r="X8" s="7">
        <f>'Цена на порамнување во ЕУР'!W8*'Среден курс'!$D$3</f>
        <v>3210.8503368112547</v>
      </c>
      <c r="Y8" s="7">
        <f>'Цена на порамнување во ЕУР'!X8*'Среден курс'!$D$3</f>
        <v>4465.833779241877</v>
      </c>
      <c r="Z8" s="7">
        <f>'Цена на порамнување во ЕУР'!Y8*'Среден курс'!$D$3</f>
        <v>0</v>
      </c>
      <c r="AA8" s="7">
        <f>'Цена на порамнување во ЕУР'!Z8*'Среден курс'!$D$3</f>
        <v>0</v>
      </c>
      <c r="AB8" s="6">
        <f>'Цена на порамнување во ЕУР'!AA8*'Среден курс'!$D$3</f>
        <v>0</v>
      </c>
    </row>
    <row r="9" spans="2:28" ht="26.25" x14ac:dyDescent="0.25">
      <c r="B9" s="95"/>
      <c r="C9" s="119" t="s">
        <v>26</v>
      </c>
      <c r="D9" s="120"/>
      <c r="E9" s="4">
        <f>'Цена на порамнување во ЕУР'!D9*'Среден курс'!$D$3</f>
        <v>482.04359999999997</v>
      </c>
      <c r="F9" s="3">
        <f>'Цена на порамнување во ЕУР'!E9*'Среден курс'!$D$3</f>
        <v>481.83794999999998</v>
      </c>
      <c r="G9" s="3">
        <f>'Цена на порамнување во ЕУР'!F9*'Среден курс'!$D$3</f>
        <v>0</v>
      </c>
      <c r="H9" s="3">
        <f>'Цена на порамнување во ЕУР'!G9*'Среден курс'!$D$3</f>
        <v>0</v>
      </c>
      <c r="I9" s="3">
        <f>'Цена на порамнување во ЕУР'!H9*'Среден курс'!$D$3</f>
        <v>0</v>
      </c>
      <c r="J9" s="3">
        <f>'Цена на порамнување во ЕУР'!I9*'Среден курс'!$D$3</f>
        <v>0</v>
      </c>
      <c r="K9" s="3">
        <f>'Цена на порамнување во ЕУР'!J9*'Среден курс'!$D$3</f>
        <v>0</v>
      </c>
      <c r="L9" s="3">
        <f>'Цена на порамнување во ЕУР'!K9*'Среден курс'!$D$3</f>
        <v>801.41804999999999</v>
      </c>
      <c r="M9" s="3">
        <f>'Цена на порамнување во ЕУР'!L9*'Среден курс'!$D$3</f>
        <v>801.41804999999999</v>
      </c>
      <c r="N9" s="3">
        <f>'Цена на порамнување во ЕУР'!M9*'Среден курс'!$D$3</f>
        <v>801.41804999999988</v>
      </c>
      <c r="O9" s="3">
        <f>'Цена на порамнување во ЕУР'!N9*'Среден курс'!$D$3</f>
        <v>0</v>
      </c>
      <c r="P9" s="3">
        <f>'Цена на порамнување во ЕУР'!O9*'Среден курс'!$D$3</f>
        <v>0</v>
      </c>
      <c r="Q9" s="3">
        <f>'Цена на порамнување во ЕУР'!P9*'Среден курс'!$D$3</f>
        <v>0</v>
      </c>
      <c r="R9" s="3">
        <f>'Цена на порамнување во ЕУР'!Q9*'Среден курс'!$D$3</f>
        <v>0</v>
      </c>
      <c r="S9" s="3">
        <f>'Цена на порамнување во ЕУР'!R9*'Среден курс'!$D$3</f>
        <v>0</v>
      </c>
      <c r="T9" s="3">
        <f>'Цена на порамнување во ЕУР'!S9*'Среден курс'!$D$3</f>
        <v>0</v>
      </c>
      <c r="U9" s="3">
        <f>'Цена на порамнување во ЕУР'!T9*'Среден курс'!$D$3</f>
        <v>0</v>
      </c>
      <c r="V9" s="3">
        <f>'Цена на порамнување во ЕУР'!U9*'Среден курс'!$D$3</f>
        <v>0</v>
      </c>
      <c r="W9" s="3">
        <f>'Цена на порамнување во ЕУР'!V9*'Среден курс'!$D$3</f>
        <v>0</v>
      </c>
      <c r="X9" s="3">
        <f>'Цена на порамнување во ЕУР'!W9*'Среден курс'!$D$3</f>
        <v>0</v>
      </c>
      <c r="Y9" s="3">
        <f>'Цена на порамнување во ЕУР'!X9*'Среден курс'!$D$3</f>
        <v>0</v>
      </c>
      <c r="Z9" s="3">
        <f>'Цена на порамнување во ЕУР'!Y9*'Среден курс'!$D$3</f>
        <v>1283.2560000000001</v>
      </c>
      <c r="AA9" s="3">
        <f>'Цена на порамнување во ЕУР'!Z9*'Среден курс'!$D$3</f>
        <v>616.12740000000008</v>
      </c>
      <c r="AB9" s="2">
        <f>'Цена на порамнување во ЕУР'!AA9*'Среден курс'!$D$3</f>
        <v>568.50342648866695</v>
      </c>
    </row>
    <row r="10" spans="2:28" ht="26.25" x14ac:dyDescent="0.25">
      <c r="B10" s="95"/>
      <c r="C10" s="119" t="s">
        <v>27</v>
      </c>
      <c r="D10" s="120"/>
      <c r="E10" s="4">
        <f>'Цена на порамнување во ЕУР'!D10*'Среден курс'!$D$3</f>
        <v>0</v>
      </c>
      <c r="F10" s="3">
        <f>'Цена на порамнување во ЕУР'!E10*'Среден курс'!$D$3</f>
        <v>0</v>
      </c>
      <c r="G10" s="3">
        <f>'Цена на порамнување во ЕУР'!F10*'Среден курс'!$D$3</f>
        <v>339.93944999999997</v>
      </c>
      <c r="H10" s="3">
        <f>'Цена на порамнување во ЕУР'!G10*'Среден курс'!$D$3</f>
        <v>310.32585</v>
      </c>
      <c r="I10" s="3">
        <f>'Цена на порамнување во ЕУР'!H10*'Среден курс'!$D$3</f>
        <v>309.09195</v>
      </c>
      <c r="J10" s="3">
        <f>'Цена на порамнување во ЕУР'!I10*'Среден курс'!$D$3</f>
        <v>278.24444999999997</v>
      </c>
      <c r="K10" s="3">
        <f>'Цена на порамнување во ЕУР'!J10*'Среден курс'!$D$3</f>
        <v>277.01055000000002</v>
      </c>
      <c r="L10" s="3">
        <f>'Цена на порамнување во ЕУР'!K10*'Среден курс'!$D$3</f>
        <v>0</v>
      </c>
      <c r="M10" s="3">
        <f>'Цена на порамнување во ЕУР'!L10*'Среден курс'!$D$3</f>
        <v>0</v>
      </c>
      <c r="N10" s="3">
        <f>'Цена на порамнување во ЕУР'!M10*'Среден курс'!$D$3</f>
        <v>0</v>
      </c>
      <c r="O10" s="3">
        <f>'Цена на порамнување во ЕУР'!N10*'Среден курс'!$D$3</f>
        <v>0</v>
      </c>
      <c r="P10" s="3">
        <f>'Цена на порамнување во ЕУР'!O10*'Среден курс'!$D$3</f>
        <v>0</v>
      </c>
      <c r="Q10" s="3">
        <f>'Цена на порамнување во ЕУР'!P10*'Среден курс'!$D$3</f>
        <v>0</v>
      </c>
      <c r="R10" s="3">
        <f>'Цена на порамнување во ЕУР'!Q10*'Среден курс'!$D$3</f>
        <v>0</v>
      </c>
      <c r="S10" s="3">
        <f>'Цена на порамнување во ЕУР'!R10*'Среден курс'!$D$3</f>
        <v>0</v>
      </c>
      <c r="T10" s="3">
        <f>'Цена на порамнување во ЕУР'!S10*'Среден курс'!$D$3</f>
        <v>0</v>
      </c>
      <c r="U10" s="3">
        <f>'Цена на порамнување во ЕУР'!T10*'Среден курс'!$D$3</f>
        <v>0</v>
      </c>
      <c r="V10" s="3">
        <f>'Цена на порамнување во ЕУР'!U10*'Среден курс'!$D$3</f>
        <v>0</v>
      </c>
      <c r="W10" s="3">
        <f>'Цена на порамнување во ЕУР'!V10*'Среден курс'!$D$3</f>
        <v>0</v>
      </c>
      <c r="X10" s="3">
        <f>'Цена на порамнување во ЕУР'!W10*'Среден курс'!$D$3</f>
        <v>0</v>
      </c>
      <c r="Y10" s="3">
        <f>'Цена на порамнување во ЕУР'!X10*'Среден курс'!$D$3</f>
        <v>0</v>
      </c>
      <c r="Z10" s="3">
        <f>'Цена на порамнување во ЕУР'!Y10*'Среден курс'!$D$3</f>
        <v>0</v>
      </c>
      <c r="AA10" s="3">
        <f>'Цена на порамнување во ЕУР'!Z10*'Среден курс'!$D$3</f>
        <v>0</v>
      </c>
      <c r="AB10" s="2">
        <f>'Цена на порамнување во ЕУР'!AA10*'Среден курс'!$D$3</f>
        <v>0</v>
      </c>
    </row>
    <row r="11" spans="2:28" ht="27" thickBot="1" x14ac:dyDescent="0.3">
      <c r="B11" s="96"/>
      <c r="C11" s="121" t="s">
        <v>28</v>
      </c>
      <c r="D11" s="122"/>
      <c r="E11" s="4">
        <f>'Цена на порамнување во ЕУР'!D11*'Среден курс'!$D$3</f>
        <v>0</v>
      </c>
      <c r="F11" s="3">
        <f>'Цена на порамнување во ЕУР'!E11*'Среден курс'!$D$3</f>
        <v>0</v>
      </c>
      <c r="G11" s="3">
        <f>'Цена на порамнување во ЕУР'!F11*'Среден курс'!$D$3</f>
        <v>1019.2014</v>
      </c>
      <c r="H11" s="3">
        <f>'Цена на порамнување во ЕУР'!G11*'Среден курс'!$D$3</f>
        <v>930.36059999999998</v>
      </c>
      <c r="I11" s="3">
        <f>'Цена на порамнување во ЕУР'!H11*'Среден курс'!$D$3</f>
        <v>926.65890000000002</v>
      </c>
      <c r="J11" s="3">
        <f>'Цена на порамнување во ЕУР'!I11*'Среден курс'!$D$3</f>
        <v>834.1164</v>
      </c>
      <c r="K11" s="3">
        <f>'Цена на порамнување во ЕУР'!J11*'Среден курс'!$D$3</f>
        <v>830.41470000000004</v>
      </c>
      <c r="L11" s="3">
        <f>'Цена на порамнување во ЕУР'!K11*'Среден курс'!$D$3</f>
        <v>0</v>
      </c>
      <c r="M11" s="3">
        <f>'Цена на порамнување во ЕУР'!L11*'Среден курс'!$D$3</f>
        <v>0</v>
      </c>
      <c r="N11" s="3">
        <f>'Цена на порамнување во ЕУР'!M11*'Среден курс'!$D$3</f>
        <v>0</v>
      </c>
      <c r="O11" s="3">
        <f>'Цена на порамнување во ЕУР'!N11*'Среден курс'!$D$3</f>
        <v>0</v>
      </c>
      <c r="P11" s="3">
        <f>'Цена на порамнување во ЕУР'!O11*'Среден курс'!$D$3</f>
        <v>0</v>
      </c>
      <c r="Q11" s="3">
        <f>'Цена на порамнување во ЕУР'!P11*'Среден курс'!$D$3</f>
        <v>0</v>
      </c>
      <c r="R11" s="3">
        <f>'Цена на порамнување во ЕУР'!Q11*'Среден курс'!$D$3</f>
        <v>0</v>
      </c>
      <c r="S11" s="3">
        <f>'Цена на порамнување во ЕУР'!R11*'Среден курс'!$D$3</f>
        <v>0</v>
      </c>
      <c r="T11" s="3">
        <f>'Цена на порамнување во ЕУР'!S11*'Среден курс'!$D$3</f>
        <v>0</v>
      </c>
      <c r="U11" s="3">
        <f>'Цена на порамнување во ЕУР'!T11*'Среден курс'!$D$3</f>
        <v>0</v>
      </c>
      <c r="V11" s="3">
        <f>'Цена на порамнување во ЕУР'!U11*'Среден курс'!$D$3</f>
        <v>0</v>
      </c>
      <c r="W11" s="3">
        <f>'Цена на порамнување во ЕУР'!V11*'Среден курс'!$D$3</f>
        <v>0</v>
      </c>
      <c r="X11" s="3">
        <f>'Цена на порамнување во ЕУР'!W11*'Среден курс'!$D$3</f>
        <v>0</v>
      </c>
      <c r="Y11" s="3">
        <f>'Цена на порамнување во ЕУР'!X11*'Среден курс'!$D$3</f>
        <v>0</v>
      </c>
      <c r="Z11" s="3">
        <f>'Цена на порамнување во ЕУР'!Y11*'Среден курс'!$D$3</f>
        <v>0</v>
      </c>
      <c r="AA11" s="3">
        <f>'Цена на порамнување во ЕУР'!Z11*'Среден курс'!$D$3</f>
        <v>0</v>
      </c>
      <c r="AB11" s="2">
        <f>'Цена на порамнување во ЕУР'!AA11*'Среден курс'!$D$3</f>
        <v>0</v>
      </c>
    </row>
    <row r="12" spans="2:28" ht="26.25" x14ac:dyDescent="0.25">
      <c r="B12" s="94">
        <v>43954</v>
      </c>
      <c r="C12" s="117" t="s">
        <v>25</v>
      </c>
      <c r="D12" s="118"/>
      <c r="E12" s="5">
        <f>'Цена на порамнување во ЕУР'!D12*'Среден курс'!$D$4</f>
        <v>0</v>
      </c>
      <c r="F12" s="7">
        <f>'Цена на порамнување во ЕУР'!E12*'Среден курс'!$D$4</f>
        <v>0</v>
      </c>
      <c r="G12" s="7">
        <f>'Цена на порамнување во ЕУР'!F12*'Среден курс'!$D$4</f>
        <v>0</v>
      </c>
      <c r="H12" s="7">
        <f>'Цена на порамнување во ЕУР'!G12*'Среден курс'!$D$4</f>
        <v>0</v>
      </c>
      <c r="I12" s="7">
        <f>'Цена на порамнување во ЕУР'!H12*'Среден курс'!$D$4</f>
        <v>0</v>
      </c>
      <c r="J12" s="7">
        <f>'Цена на порамнување во ЕУР'!I12*'Среден курс'!$D$4</f>
        <v>0</v>
      </c>
      <c r="K12" s="7">
        <f>'Цена на порамнување во ЕУР'!J12*'Среден курс'!$D$4</f>
        <v>0</v>
      </c>
      <c r="L12" s="7">
        <f>'Цена на порамнување во ЕУР'!K12*'Среден курс'!$D$4</f>
        <v>0</v>
      </c>
      <c r="M12" s="7">
        <f>'Цена на порамнување во ЕУР'!L12*'Среден курс'!$D$4</f>
        <v>0</v>
      </c>
      <c r="N12" s="7">
        <f>'Цена на порамнување во ЕУР'!M12*'Среден курс'!$D$4</f>
        <v>0</v>
      </c>
      <c r="O12" s="7">
        <f>'Цена на порамнување во ЕУР'!N12*'Среден курс'!$D$4</f>
        <v>925.42499999999995</v>
      </c>
      <c r="P12" s="7">
        <f>'Цена на порамнување во ЕУР'!O12*'Среден курс'!$D$4</f>
        <v>954.71412547076318</v>
      </c>
      <c r="Q12" s="7">
        <f>'Цена на порамнување во ЕУР'!P12*'Среден курс'!$D$4</f>
        <v>934.8438341653665</v>
      </c>
      <c r="R12" s="7">
        <f>'Цена на порамнување во ЕУР'!Q12*'Среден курс'!$D$4</f>
        <v>611.44638788987311</v>
      </c>
      <c r="S12" s="7">
        <f>'Цена на порамнување во ЕУР'!R12*'Среден курс'!$D$4</f>
        <v>375.73323311688313</v>
      </c>
      <c r="T12" s="7">
        <f>'Цена на порамнување во ЕУР'!S12*'Среден курс'!$D$4</f>
        <v>376.55724705882346</v>
      </c>
      <c r="U12" s="7">
        <f>'Цена на порамнување во ЕУР'!T12*'Среден курс'!$D$4</f>
        <v>592.56387578524482</v>
      </c>
      <c r="V12" s="7">
        <f>'Цена на порамнување во ЕУР'!U12*'Среден курс'!$D$4</f>
        <v>1207.679625</v>
      </c>
      <c r="W12" s="7">
        <f>'Цена на порамнување во ЕУР'!V12*'Среден курс'!$D$4</f>
        <v>1982.2144679282871</v>
      </c>
      <c r="X12" s="7">
        <f>'Цена на порамнување во ЕУР'!W12*'Среден курс'!$D$4</f>
        <v>2783.2461864406778</v>
      </c>
      <c r="Y12" s="7">
        <f>'Цена на порамнување во ЕУР'!X12*'Среден курс'!$D$4</f>
        <v>4364.3516953709786</v>
      </c>
      <c r="Z12" s="7">
        <f>'Цена на порамнување во ЕУР'!Y12*'Среден курс'!$D$4</f>
        <v>2975.5915984962403</v>
      </c>
      <c r="AA12" s="7">
        <f>'Цена на порамнување во ЕУР'!Z12*'Среден курс'!$D$4</f>
        <v>0</v>
      </c>
      <c r="AB12" s="6">
        <f>'Цена на порамнување во ЕУР'!AA12*'Среден курс'!$D$4</f>
        <v>2183.7562200000002</v>
      </c>
    </row>
    <row r="13" spans="2:28" ht="26.25" x14ac:dyDescent="0.25">
      <c r="B13" s="95"/>
      <c r="C13" s="119" t="s">
        <v>26</v>
      </c>
      <c r="D13" s="120"/>
      <c r="E13" s="4">
        <f>'Цена на порамнување во ЕУР'!D13*'Среден курс'!$D$4</f>
        <v>482.66055</v>
      </c>
      <c r="F13" s="3">
        <f>'Цена на порамнување во ЕУР'!E13*'Среден курс'!$D$4</f>
        <v>481.83794999999998</v>
      </c>
      <c r="G13" s="3">
        <f>'Цена на порамнување во ЕУР'!F13*'Среден курс'!$D$4</f>
        <v>0</v>
      </c>
      <c r="H13" s="3">
        <f>'Цена на порамнување во ЕУР'!G13*'Среден курс'!$D$4</f>
        <v>0</v>
      </c>
      <c r="I13" s="3">
        <f>'Цена на порамнување во ЕУР'!H13*'Среден курс'!$D$4</f>
        <v>0</v>
      </c>
      <c r="J13" s="3">
        <f>'Цена на порамнување во ЕУР'!I13*'Среден курс'!$D$4</f>
        <v>0</v>
      </c>
      <c r="K13" s="3">
        <f>'Цена на порамнување во ЕУР'!J13*'Среден курс'!$D$4</f>
        <v>0</v>
      </c>
      <c r="L13" s="3">
        <f>'Цена на порамнување во ЕУР'!K13*'Среден курс'!$D$4</f>
        <v>801.41804999999999</v>
      </c>
      <c r="M13" s="3">
        <f>'Цена на порамнување во ЕУР'!L13*'Среден курс'!$D$4</f>
        <v>801.41804999999999</v>
      </c>
      <c r="N13" s="3">
        <f>'Цена на порамнување во ЕУР'!M13*'Среден курс'!$D$4</f>
        <v>801.41805000000011</v>
      </c>
      <c r="O13" s="3">
        <f>'Цена на порамнување во ЕУР'!N13*'Среден курс'!$D$4</f>
        <v>0</v>
      </c>
      <c r="P13" s="3">
        <f>'Цена на порамнување во ЕУР'!O13*'Среден курс'!$D$4</f>
        <v>0</v>
      </c>
      <c r="Q13" s="3">
        <f>'Цена на порамнување во ЕУР'!P13*'Среден курс'!$D$4</f>
        <v>0</v>
      </c>
      <c r="R13" s="3">
        <f>'Цена на порамнување во ЕУР'!Q13*'Среден курс'!$D$4</f>
        <v>0</v>
      </c>
      <c r="S13" s="3">
        <f>'Цена на порамнување во ЕУР'!R13*'Среден курс'!$D$4</f>
        <v>0</v>
      </c>
      <c r="T13" s="3">
        <f>'Цена на порамнување во ЕУР'!S13*'Среден курс'!$D$4</f>
        <v>0</v>
      </c>
      <c r="U13" s="3">
        <f>'Цена на порамнување во ЕУР'!T13*'Среден курс'!$D$4</f>
        <v>0</v>
      </c>
      <c r="V13" s="3">
        <f>'Цена на порамнување во ЕУР'!U13*'Среден курс'!$D$4</f>
        <v>0</v>
      </c>
      <c r="W13" s="3">
        <f>'Цена на порамнување во ЕУР'!V13*'Среден курс'!$D$4</f>
        <v>0</v>
      </c>
      <c r="X13" s="3">
        <f>'Цена на порамнување во ЕУР'!W13*'Среден курс'!$D$4</f>
        <v>0</v>
      </c>
      <c r="Y13" s="3">
        <f>'Цена на порамнување во ЕУР'!X13*'Среден курс'!$D$4</f>
        <v>0</v>
      </c>
      <c r="Z13" s="3">
        <f>'Цена на порамнување во ЕУР'!Y13*'Среден курс'!$D$4</f>
        <v>0</v>
      </c>
      <c r="AA13" s="3">
        <f>'Цена на порамнување во ЕУР'!Z13*'Среден курс'!$D$4</f>
        <v>931.59450000000004</v>
      </c>
      <c r="AB13" s="2">
        <f>'Цена на порамнување во ЕУР'!AA13*'Среден курс'!$D$4</f>
        <v>0</v>
      </c>
    </row>
    <row r="14" spans="2:28" ht="26.25" x14ac:dyDescent="0.25">
      <c r="B14" s="95"/>
      <c r="C14" s="119" t="s">
        <v>27</v>
      </c>
      <c r="D14" s="120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448.52265</v>
      </c>
      <c r="H14" s="3">
        <f>'Цена на порамнување во ЕУР'!G14*'Среден курс'!$D$4</f>
        <v>438.03449999999998</v>
      </c>
      <c r="I14" s="3">
        <f>'Цена на порамнување во ЕУР'!H14*'Среден курс'!$D$4</f>
        <v>418.2921</v>
      </c>
      <c r="J14" s="3">
        <f>'Цена на порамнување во ЕУР'!I14*'Среден курс'!$D$4</f>
        <v>327.60044999999997</v>
      </c>
      <c r="K14" s="3">
        <f>'Цена на порамнување во ЕУР'!J14*'Среден курс'!$D$4</f>
        <v>295.51904999999999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96"/>
      <c r="C15" s="121" t="s">
        <v>28</v>
      </c>
      <c r="D15" s="122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1345.5679499999999</v>
      </c>
      <c r="H15" s="3">
        <f>'Цена на порамнување во ЕУР'!G15*'Среден курс'!$D$4</f>
        <v>1314.1034999999999</v>
      </c>
      <c r="I15" s="3">
        <f>'Цена на порамнување во ЕУР'!H15*'Среден курс'!$D$4</f>
        <v>1254.2593499999998</v>
      </c>
      <c r="J15" s="3">
        <f>'Цена на порамнување во ЕУР'!I15*'Среден курс'!$D$4</f>
        <v>982.80134999999996</v>
      </c>
      <c r="K15" s="3">
        <f>'Цена на порамнување во ЕУР'!J15*'Среден курс'!$D$4</f>
        <v>886.55714999999998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6.25" x14ac:dyDescent="0.25">
      <c r="B16" s="94">
        <v>43955</v>
      </c>
      <c r="C16" s="117" t="s">
        <v>25</v>
      </c>
      <c r="D16" s="118"/>
      <c r="E16" s="21">
        <f>'Цена на порамнување во ЕУР'!D16*'Среден курс'!$D$5</f>
        <v>0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2850.4983656801255</v>
      </c>
      <c r="T16" s="23">
        <f>'Цена на порамнување во ЕУР'!S16*'Среден курс'!$D$5</f>
        <v>2519.3861688836432</v>
      </c>
      <c r="U16" s="23">
        <f>'Цена на порамнување во ЕУР'!T16*'Среден курс'!$D$5</f>
        <v>2253.6149770870338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3176.0585999999998</v>
      </c>
      <c r="X16" s="23">
        <f>'Цена на порамнување во ЕУР'!W16*'Среден курс'!$D$5</f>
        <v>4162.5616499999996</v>
      </c>
      <c r="Y16" s="23">
        <f>'Цена на порамнување во ЕУР'!X16*'Среден курс'!$D$5</f>
        <v>3928.7724968516541</v>
      </c>
      <c r="Z16" s="23">
        <f>'Цена на порамнување во ЕУР'!Y16*'Среден курс'!$D$5</f>
        <v>3052.2490739999998</v>
      </c>
      <c r="AA16" s="23">
        <f>'Цена на порамнување во ЕУР'!Z16*'Среден курс'!$D$5</f>
        <v>2965.0617000000002</v>
      </c>
      <c r="AB16" s="22">
        <f>'Цена на порамнување во ЕУР'!AA16*'Среден курс'!$D$5</f>
        <v>2283.3319499999998</v>
      </c>
    </row>
    <row r="17" spans="2:28" ht="26.25" x14ac:dyDescent="0.25">
      <c r="B17" s="95"/>
      <c r="C17" s="119" t="s">
        <v>26</v>
      </c>
      <c r="D17" s="120"/>
      <c r="E17" s="20">
        <f>'Цена на порамнување во ЕУР'!D17*'Среден курс'!$D$5</f>
        <v>482.08472999999998</v>
      </c>
      <c r="F17" s="19">
        <f>'Цена на порамнување во ЕУР'!E17*'Среден курс'!$D$5</f>
        <v>0</v>
      </c>
      <c r="G17" s="19">
        <f>'Цена на порамнување во ЕУР'!F17*'Среден курс'!$D$5</f>
        <v>0</v>
      </c>
      <c r="H17" s="19">
        <f>'Цена на порамнување во ЕУР'!G17*'Среден курс'!$D$5</f>
        <v>0</v>
      </c>
      <c r="I17" s="19">
        <f>'Цена на порамнување во ЕУР'!H17*'Среден курс'!$D$5</f>
        <v>0</v>
      </c>
      <c r="J17" s="19">
        <f>'Цена на порамнување во ЕУР'!I17*'Среден курс'!$D$5</f>
        <v>0</v>
      </c>
      <c r="K17" s="19">
        <f>'Цена на порамнување во ЕУР'!J17*'Среден курс'!$D$5</f>
        <v>0</v>
      </c>
      <c r="L17" s="19">
        <f>'Цена на порамнување во ЕУР'!K17*'Среден курс'!$D$5</f>
        <v>1112.36085</v>
      </c>
      <c r="M17" s="19">
        <f>'Цена на порамнување во ЕУР'!L17*'Среден курс'!$D$5</f>
        <v>1189.4796000000001</v>
      </c>
      <c r="N17" s="19">
        <f>'Цена на порамнување во ЕУР'!M17*'Среден курс'!$D$5</f>
        <v>1045.7302500000001</v>
      </c>
      <c r="O17" s="19">
        <f>'Цена на порамнување во ЕУР'!N17*'Среден курс'!$D$5</f>
        <v>942.08264999999994</v>
      </c>
      <c r="P17" s="19">
        <f>'Цена на порамнување во ЕУР'!O17*'Среден курс'!$D$5</f>
        <v>1178.99145</v>
      </c>
      <c r="Q17" s="19">
        <f>'Цена на порамнување во ЕУР'!P17*'Среден курс'!$D$5</f>
        <v>1306.0831500000002</v>
      </c>
      <c r="R17" s="19">
        <f>'Цена на порамнување во ЕУР'!Q17*'Среден курс'!$D$5</f>
        <v>1182.0762</v>
      </c>
      <c r="S17" s="19">
        <f>'Цена на порамнување во ЕУР'!R17*'Среден курс'!$D$5</f>
        <v>0</v>
      </c>
      <c r="T17" s="19">
        <f>'Цена на порамнување во ЕУР'!S17*'Среден курс'!$D$5</f>
        <v>0</v>
      </c>
      <c r="U17" s="19">
        <f>'Цена на порамнување во ЕУР'!T17*'Среден курс'!$D$5</f>
        <v>0</v>
      </c>
      <c r="V17" s="19">
        <f>'Цена на порамнување во ЕУР'!U17*'Среден курс'!$D$5</f>
        <v>967.99454999999989</v>
      </c>
      <c r="W17" s="19">
        <f>'Цена на порамнување во ЕУР'!V17*'Среден курс'!$D$5</f>
        <v>0</v>
      </c>
      <c r="X17" s="19">
        <f>'Цена на порамнување во ЕУР'!W17*'Среден курс'!$D$5</f>
        <v>0</v>
      </c>
      <c r="Y17" s="19">
        <f>'Цена на порамнување во ЕУР'!X17*'Среден курс'!$D$5</f>
        <v>0</v>
      </c>
      <c r="Z17" s="19">
        <f>'Цена на порамнување во ЕУР'!Y17*'Среден курс'!$D$5</f>
        <v>0</v>
      </c>
      <c r="AA17" s="19">
        <f>'Цена на порамнување во ЕУР'!Z17*'Среден курс'!$D$5</f>
        <v>0</v>
      </c>
      <c r="AB17" s="18">
        <f>'Цена на порамнување во ЕУР'!AA17*'Среден курс'!$D$5</f>
        <v>0</v>
      </c>
    </row>
    <row r="18" spans="2:28" ht="26.25" x14ac:dyDescent="0.25">
      <c r="B18" s="95"/>
      <c r="C18" s="119" t="s">
        <v>27</v>
      </c>
      <c r="D18" s="120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617.56695000000002</v>
      </c>
      <c r="G18" s="19">
        <f>'Цена на порамнување во ЕУР'!F18*'Среден курс'!$D$5</f>
        <v>622.50255000000004</v>
      </c>
      <c r="H18" s="19">
        <f>'Цена на порамнување во ЕУР'!G18*'Среден курс'!$D$5</f>
        <v>618.80084999999997</v>
      </c>
      <c r="I18" s="19">
        <f>'Цена на порамнување во ЕУР'!H18*'Среден курс'!$D$5</f>
        <v>637.30934999999999</v>
      </c>
      <c r="J18" s="19">
        <f>'Цена на порамнување во ЕУР'!I18*'Среден курс'!$D$5</f>
        <v>708.87554999999998</v>
      </c>
      <c r="K18" s="19">
        <f>'Цена на порамнување во ЕУР'!J18*'Среден курс'!$D$5</f>
        <v>945.16740000000004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 x14ac:dyDescent="0.3">
      <c r="B19" s="96"/>
      <c r="C19" s="121" t="s">
        <v>28</v>
      </c>
      <c r="D19" s="122"/>
      <c r="E19" s="17">
        <f>'Цена на порамнување во ЕУР'!D19*'Среден курс'!$D$5</f>
        <v>0</v>
      </c>
      <c r="F19" s="16">
        <f>'Цена на порамнување во ЕУР'!E19*'Среден курс'!$D$5</f>
        <v>1852.0839000000001</v>
      </c>
      <c r="G19" s="16">
        <f>'Цена на порамнување во ЕУР'!F19*'Среден курс'!$D$5</f>
        <v>1866.8907000000002</v>
      </c>
      <c r="H19" s="16">
        <f>'Цена на порамнување во ЕУР'!G19*'Среден курс'!$D$5</f>
        <v>1855.7855999999999</v>
      </c>
      <c r="I19" s="16">
        <f>'Цена на порамнување во ЕУР'!H19*'Среден курс'!$D$5</f>
        <v>1911.92805</v>
      </c>
      <c r="J19" s="16">
        <f>'Цена на порамнување во ЕУР'!I19*'Среден курс'!$D$5</f>
        <v>2126.6266500000002</v>
      </c>
      <c r="K19" s="16">
        <f>'Цена на порамнување во ЕУР'!J19*'Среден курс'!$D$5</f>
        <v>2835.5021999999999</v>
      </c>
      <c r="L19" s="16">
        <f>'Цена на порамнување во ЕУР'!K19*'Среден курс'!$D$5</f>
        <v>0</v>
      </c>
      <c r="M19" s="16">
        <f>'Цена на порамнување во ЕУР'!L19*'Среден курс'!$D$5</f>
        <v>0</v>
      </c>
      <c r="N19" s="16">
        <f>'Цена на порамнување во ЕУР'!M19*'Среден курс'!$D$5</f>
        <v>0</v>
      </c>
      <c r="O19" s="16">
        <f>'Цена на порамнување во ЕУР'!N19*'Среден курс'!$D$5</f>
        <v>0</v>
      </c>
      <c r="P19" s="16">
        <f>'Цена на порамнување во ЕУР'!O19*'Среден курс'!$D$5</f>
        <v>0</v>
      </c>
      <c r="Q19" s="16">
        <f>'Цена на порамнување во ЕУР'!P19*'Среден курс'!$D$5</f>
        <v>0</v>
      </c>
      <c r="R19" s="16">
        <f>'Цена на порамнување во ЕУР'!Q19*'Среден курс'!$D$5</f>
        <v>0</v>
      </c>
      <c r="S19" s="16">
        <f>'Цена на порамнување во ЕУР'!R19*'Среден курс'!$D$5</f>
        <v>0</v>
      </c>
      <c r="T19" s="16">
        <f>'Цена на порамнување во ЕУР'!S19*'Среден курс'!$D$5</f>
        <v>0</v>
      </c>
      <c r="U19" s="16">
        <f>'Цена на порамнување во ЕУР'!T19*'Среден курс'!$D$5</f>
        <v>0</v>
      </c>
      <c r="V19" s="16">
        <f>'Цена на порамнување во ЕУР'!U19*'Среден курс'!$D$5</f>
        <v>0</v>
      </c>
      <c r="W19" s="16">
        <f>'Цена на порамнување во ЕУР'!V19*'Среден курс'!$D$5</f>
        <v>0</v>
      </c>
      <c r="X19" s="16">
        <f>'Цена на порамнување во ЕУР'!W19*'Среден курс'!$D$5</f>
        <v>0</v>
      </c>
      <c r="Y19" s="16">
        <f>'Цена на порамнување во ЕУР'!X19*'Среден курс'!$D$5</f>
        <v>0</v>
      </c>
      <c r="Z19" s="16">
        <f>'Цена на порамнување во ЕУР'!Y19*'Среден курс'!$D$5</f>
        <v>0</v>
      </c>
      <c r="AA19" s="16">
        <f>'Цена на порамнување во ЕУР'!Z19*'Среден курс'!$D$5</f>
        <v>0</v>
      </c>
      <c r="AB19" s="15">
        <f>'Цена на порамнување во ЕУР'!AA19*'Среден курс'!$D$5</f>
        <v>0</v>
      </c>
    </row>
    <row r="20" spans="2:28" ht="26.25" x14ac:dyDescent="0.25">
      <c r="B20" s="94">
        <v>43956</v>
      </c>
      <c r="C20" s="117" t="s">
        <v>25</v>
      </c>
      <c r="D20" s="118"/>
      <c r="E20" s="21">
        <f>'Цена на порамнување во ЕУР'!D20*'Среден курс'!$D$6</f>
        <v>0</v>
      </c>
      <c r="F20" s="23">
        <f>'Цена на порамнување во ЕУР'!E20*'Среден курс'!$D$6</f>
        <v>0</v>
      </c>
      <c r="G20" s="23">
        <f>'Цена на порамнување во ЕУР'!F20*'Среден курс'!$D$6</f>
        <v>0</v>
      </c>
      <c r="H20" s="23">
        <f>'Цена на порамнување во ЕУР'!G20*'Среден курс'!$D$6</f>
        <v>0</v>
      </c>
      <c r="I20" s="23">
        <f>'Цена на порамнување во ЕУР'!H20*'Среден курс'!$D$6</f>
        <v>0</v>
      </c>
      <c r="J20" s="23">
        <f>'Цена на порамнување во ЕУР'!I20*'Среден курс'!$D$6</f>
        <v>0</v>
      </c>
      <c r="K20" s="23">
        <f>'Цена на порамнување во ЕУР'!J20*'Среден курс'!$D$6</f>
        <v>0</v>
      </c>
      <c r="L20" s="23">
        <f>'Цена на порамнување во ЕУР'!K20*'Среден курс'!$D$6</f>
        <v>0</v>
      </c>
      <c r="M20" s="23">
        <f>'Цена на порамнување во ЕУР'!L20*'Среден курс'!$D$6</f>
        <v>0</v>
      </c>
      <c r="N20" s="23">
        <f>'Цена на порамнување во ЕУР'!M20*'Среден курс'!$D$6</f>
        <v>0</v>
      </c>
      <c r="O20" s="23">
        <f>'Цена на порамнување во ЕУР'!N20*'Среден курс'!$D$6</f>
        <v>0</v>
      </c>
      <c r="P20" s="23">
        <f>'Цена на порамнување во ЕУР'!O20*'Среден курс'!$D$6</f>
        <v>0</v>
      </c>
      <c r="Q20" s="23">
        <f>'Цена на порамнување во ЕУР'!P20*'Среден курс'!$D$6</f>
        <v>0</v>
      </c>
      <c r="R20" s="23">
        <f>'Цена на порамнување во ЕУР'!Q20*'Среден курс'!$D$6</f>
        <v>0</v>
      </c>
      <c r="S20" s="23">
        <f>'Цена на порамнување во ЕУР'!R20*'Среден курс'!$D$6</f>
        <v>2543.2513612741386</v>
      </c>
      <c r="T20" s="23">
        <f>'Цена на порамнување во ЕУР'!S20*'Среден курс'!$D$6</f>
        <v>2583.0333303333332</v>
      </c>
      <c r="U20" s="23">
        <f>'Цена на порамнување во ЕУР'!T20*'Среден курс'!$D$6</f>
        <v>2930.9543437777779</v>
      </c>
      <c r="V20" s="23">
        <f>'Цена на порамнување во ЕУР'!U20*'Среден курс'!$D$6</f>
        <v>0</v>
      </c>
      <c r="W20" s="23">
        <f>'Цена на порамнување во ЕУР'!V20*'Среден курс'!$D$6</f>
        <v>3331.4868000000001</v>
      </c>
      <c r="X20" s="23">
        <f>'Цена на порамнување во ЕУР'!W20*'Среден курс'!$D$6</f>
        <v>3409.0161647629825</v>
      </c>
      <c r="Y20" s="23">
        <f>'Цена на порамнување во ЕУР'!X20*'Среден курс'!$D$6</f>
        <v>3451.2986450425328</v>
      </c>
      <c r="Z20" s="23">
        <f>'Цена на порамнување во ЕУР'!Y20*'Среден курс'!$D$6</f>
        <v>3102.9416997931035</v>
      </c>
      <c r="AA20" s="23">
        <f>'Цена на порамнување во ЕУР'!Z20*'Среден курс'!$D$6</f>
        <v>2661.3433293945664</v>
      </c>
      <c r="AB20" s="22">
        <f>'Цена на порамнување во ЕУР'!AA20*'Среден курс'!$D$6</f>
        <v>1945.2102029434934</v>
      </c>
    </row>
    <row r="21" spans="2:28" ht="26.25" x14ac:dyDescent="0.25">
      <c r="B21" s="95"/>
      <c r="C21" s="119" t="s">
        <v>26</v>
      </c>
      <c r="D21" s="120"/>
      <c r="E21" s="20">
        <f>'Цена на порамнување во ЕУР'!D21*'Среден курс'!$D$6</f>
        <v>0</v>
      </c>
      <c r="F21" s="19">
        <f>'Цена на порамнување во ЕУР'!E21*'Среден курс'!$D$6</f>
        <v>0</v>
      </c>
      <c r="G21" s="19">
        <f>'Цена на порамнување во ЕУР'!F21*'Среден курс'!$D$6</f>
        <v>0</v>
      </c>
      <c r="H21" s="19">
        <f>'Цена на порамнување во ЕУР'!G21*'Среден курс'!$D$6</f>
        <v>0</v>
      </c>
      <c r="I21" s="19">
        <f>'Цена на порамнување во ЕУР'!H21*'Среден курс'!$D$6</f>
        <v>0</v>
      </c>
      <c r="J21" s="19">
        <f>'Цена на порамнување во ЕУР'!I21*'Среден курс'!$D$6</f>
        <v>0</v>
      </c>
      <c r="K21" s="19">
        <f>'Цена на порамнување во ЕУР'!J21*'Среден курс'!$D$6</f>
        <v>0</v>
      </c>
      <c r="L21" s="19">
        <f>'Цена на порамнување во ЕУР'!K21*'Среден курс'!$D$6</f>
        <v>1080.2654420000001</v>
      </c>
      <c r="M21" s="19">
        <f>'Цена на порамнување во ЕУР'!L21*'Среден курс'!$D$6</f>
        <v>1091.9873399999999</v>
      </c>
      <c r="N21" s="19">
        <f>'Цена на порамнување во ЕУР'!M21*'Среден курс'!$D$6</f>
        <v>1010.5509959999999</v>
      </c>
      <c r="O21" s="19">
        <f>'Цена на порамнување во ЕУР'!N21*'Среден курс'!$D$6</f>
        <v>1013.635706</v>
      </c>
      <c r="P21" s="19">
        <f>'Цена на порамнување во ЕУР'!O21*'Среден курс'!$D$6</f>
        <v>1008.0832280000001</v>
      </c>
      <c r="Q21" s="19">
        <f>'Цена на порамнување во ЕУР'!P21*'Среден курс'!$D$6</f>
        <v>1050.6522260000002</v>
      </c>
      <c r="R21" s="19">
        <f>'Цена на порамнување во ЕУР'!Q21*'Среден курс'!$D$6</f>
        <v>1005.6154600000001</v>
      </c>
      <c r="S21" s="19">
        <f>'Цена на порамнување во ЕУР'!R21*'Среден курс'!$D$6</f>
        <v>0</v>
      </c>
      <c r="T21" s="19">
        <f>'Цена на порамнување во ЕУР'!S21*'Среден курс'!$D$6</f>
        <v>0</v>
      </c>
      <c r="U21" s="19">
        <f>'Цена на порамнување во ЕУР'!T21*'Среден курс'!$D$6</f>
        <v>0</v>
      </c>
      <c r="V21" s="19">
        <f>'Цена на порамнување во ЕУР'!U21*'Среден курс'!$D$6</f>
        <v>1211.0571459999999</v>
      </c>
      <c r="W21" s="19">
        <f>'Цена на порамнување во ЕУР'!V21*'Среден курс'!$D$6</f>
        <v>0</v>
      </c>
      <c r="X21" s="19">
        <f>'Цена на порамнување во ЕУР'!W21*'Среден курс'!$D$6</f>
        <v>0</v>
      </c>
      <c r="Y21" s="19">
        <f>'Цена на порамнување во ЕУР'!X21*'Среден курс'!$D$6</f>
        <v>0</v>
      </c>
      <c r="Z21" s="19">
        <f>'Цена на порамнување во ЕУР'!Y21*'Среден курс'!$D$6</f>
        <v>0</v>
      </c>
      <c r="AA21" s="19">
        <f>'Цена на порамнување во ЕУР'!Z21*'Среден курс'!$D$6</f>
        <v>0</v>
      </c>
      <c r="AB21" s="18">
        <f>'Цена на порамнување во ЕУР'!AA21*'Среден курс'!$D$6</f>
        <v>0</v>
      </c>
    </row>
    <row r="22" spans="2:28" ht="26.25" x14ac:dyDescent="0.25">
      <c r="B22" s="95"/>
      <c r="C22" s="119" t="s">
        <v>27</v>
      </c>
      <c r="D22" s="120"/>
      <c r="E22" s="20">
        <f>'Цена на порамнување во ЕУР'!D22*'Среден курс'!$D$6</f>
        <v>800.79071600000009</v>
      </c>
      <c r="F22" s="19">
        <f>'Цена на порамнување во ЕУР'!E22*'Среден курс'!$D$6</f>
        <v>652.10769400000004</v>
      </c>
      <c r="G22" s="19">
        <f>'Цена на порамнување во ЕУР'!F22*'Среден курс'!$D$6</f>
        <v>579.308538</v>
      </c>
      <c r="H22" s="19">
        <f>'Цена на порамнување во ЕУР'!G22*'Среден курс'!$D$6</f>
        <v>555.24779999999998</v>
      </c>
      <c r="I22" s="19">
        <f>'Цена на порамнување во ЕУР'!H22*'Среден курс'!$D$6</f>
        <v>574.37300200000004</v>
      </c>
      <c r="J22" s="19">
        <f>'Цена на порамнување во ЕУР'!I22*'Среден курс'!$D$6</f>
        <v>669.99901199999999</v>
      </c>
      <c r="K22" s="19">
        <f>'Цена на порамнување во ЕУР'!J22*'Среден курс'!$D$6</f>
        <v>890.86424799999998</v>
      </c>
      <c r="L22" s="19">
        <f>'Цена на порамнување во ЕУР'!K22*'Среден курс'!$D$6</f>
        <v>0</v>
      </c>
      <c r="M22" s="19">
        <f>'Цена на порамнување во ЕУР'!L22*'Среден курс'!$D$6</f>
        <v>0</v>
      </c>
      <c r="N22" s="19">
        <f>'Цена на порамнување во ЕУР'!M22*'Среден курс'!$D$6</f>
        <v>0</v>
      </c>
      <c r="O22" s="19">
        <f>'Цена на порамнување во ЕУР'!N22*'Среден курс'!$D$6</f>
        <v>0</v>
      </c>
      <c r="P22" s="19">
        <f>'Цена на порамнување во ЕУР'!O22*'Среден курс'!$D$6</f>
        <v>0</v>
      </c>
      <c r="Q22" s="19">
        <f>'Цена на порамнување во ЕУР'!P22*'Среден курс'!$D$6</f>
        <v>0</v>
      </c>
      <c r="R22" s="19">
        <f>'Цена на порамнување во ЕУР'!Q22*'Среден курс'!$D$6</f>
        <v>0</v>
      </c>
      <c r="S22" s="19">
        <f>'Цена на порамнување во ЕУР'!R22*'Среден курс'!$D$6</f>
        <v>0</v>
      </c>
      <c r="T22" s="19">
        <f>'Цена на порамнување во ЕУР'!S22*'Среден курс'!$D$6</f>
        <v>0</v>
      </c>
      <c r="U22" s="19">
        <f>'Цена на порамнување во ЕУР'!T22*'Среден курс'!$D$6</f>
        <v>0</v>
      </c>
      <c r="V22" s="19">
        <f>'Цена на порамнување во ЕУР'!U22*'Среден курс'!$D$6</f>
        <v>0</v>
      </c>
      <c r="W22" s="19">
        <f>'Цена на порамнување во ЕУР'!V22*'Среден курс'!$D$6</f>
        <v>0</v>
      </c>
      <c r="X22" s="19">
        <f>'Цена на порамнување во ЕУР'!W22*'Среден курс'!$D$6</f>
        <v>0</v>
      </c>
      <c r="Y22" s="19">
        <f>'Цена на порамнување во ЕУР'!X22*'Среден курс'!$D$6</f>
        <v>0</v>
      </c>
      <c r="Z22" s="19">
        <f>'Цена на порамнување во ЕУР'!Y22*'Среден курс'!$D$6</f>
        <v>0</v>
      </c>
      <c r="AA22" s="19">
        <f>'Цена на порамнување во ЕУР'!Z22*'Среден курс'!$D$6</f>
        <v>0</v>
      </c>
      <c r="AB22" s="18">
        <f>'Цена на порамнување во ЕУР'!AA22*'Среден курс'!$D$6</f>
        <v>0</v>
      </c>
    </row>
    <row r="23" spans="2:28" ht="27" thickBot="1" x14ac:dyDescent="0.3">
      <c r="B23" s="96"/>
      <c r="C23" s="121" t="s">
        <v>28</v>
      </c>
      <c r="D23" s="122"/>
      <c r="E23" s="17">
        <f>'Цена на порамнување во ЕУР'!D23*'Среден курс'!$D$6</f>
        <v>2402.3721479999999</v>
      </c>
      <c r="F23" s="16">
        <f>'Цена на порамнување во ЕУР'!E23*'Среден курс'!$D$6</f>
        <v>1956.3230820000001</v>
      </c>
      <c r="G23" s="16">
        <f>'Цена на порамнување во ЕУР'!F23*'Среден курс'!$D$6</f>
        <v>1737.3086720000001</v>
      </c>
      <c r="H23" s="16">
        <f>'Цена на порамнување во ЕУР'!G23*'Среден курс'!$D$6</f>
        <v>1665.7434000000001</v>
      </c>
      <c r="I23" s="16">
        <f>'Цена на порамнување во ЕУР'!H23*'Среден курс'!$D$6</f>
        <v>1723.1190060000001</v>
      </c>
      <c r="J23" s="16">
        <f>'Цена на порамнување во ЕУР'!I23*'Среден курс'!$D$6</f>
        <v>2009.3800940000001</v>
      </c>
      <c r="K23" s="16">
        <f>'Цена на порамнување во ЕУР'!J23*'Среден курс'!$D$6</f>
        <v>2671.9758020000004</v>
      </c>
      <c r="L23" s="16">
        <f>'Цена на порамнување во ЕУР'!K23*'Среден курс'!$D$6</f>
        <v>0</v>
      </c>
      <c r="M23" s="16">
        <f>'Цена на порамнување во ЕУР'!L23*'Среден курс'!$D$6</f>
        <v>0</v>
      </c>
      <c r="N23" s="16">
        <f>'Цена на порамнување во ЕУР'!M23*'Среден курс'!$D$6</f>
        <v>0</v>
      </c>
      <c r="O23" s="16">
        <f>'Цена на порамнување во ЕУР'!N23*'Среден курс'!$D$6</f>
        <v>0</v>
      </c>
      <c r="P23" s="16">
        <f>'Цена на порамнување во ЕУР'!O23*'Среден курс'!$D$6</f>
        <v>0</v>
      </c>
      <c r="Q23" s="16">
        <f>'Цена на порамнување во ЕУР'!P23*'Среден курс'!$D$6</f>
        <v>0</v>
      </c>
      <c r="R23" s="16">
        <f>'Цена на порамнување во ЕУР'!Q23*'Среден курс'!$D$6</f>
        <v>0</v>
      </c>
      <c r="S23" s="16">
        <f>'Цена на порамнување во ЕУР'!R23*'Среден курс'!$D$6</f>
        <v>0</v>
      </c>
      <c r="T23" s="16">
        <f>'Цена на порамнување во ЕУР'!S23*'Среден курс'!$D$6</f>
        <v>0</v>
      </c>
      <c r="U23" s="16">
        <f>'Цена на порамнување во ЕУР'!T23*'Среден курс'!$D$6</f>
        <v>0</v>
      </c>
      <c r="V23" s="16">
        <f>'Цена на порамнување во ЕУР'!U23*'Среден курс'!$D$6</f>
        <v>0</v>
      </c>
      <c r="W23" s="16">
        <f>'Цена на порамнување во ЕУР'!V23*'Среден курс'!$D$6</f>
        <v>0</v>
      </c>
      <c r="X23" s="16">
        <f>'Цена на порамнување во ЕУР'!W23*'Среден курс'!$D$6</f>
        <v>0</v>
      </c>
      <c r="Y23" s="16">
        <f>'Цена на порамнување во ЕУР'!X23*'Среден курс'!$D$6</f>
        <v>0</v>
      </c>
      <c r="Z23" s="16">
        <f>'Цена на порамнување во ЕУР'!Y23*'Среден курс'!$D$6</f>
        <v>0</v>
      </c>
      <c r="AA23" s="16">
        <f>'Цена на порамнување во ЕУР'!Z23*'Среден курс'!$D$6</f>
        <v>0</v>
      </c>
      <c r="AB23" s="15">
        <f>'Цена на порамнување во ЕУР'!AA23*'Среден курс'!$D$6</f>
        <v>0</v>
      </c>
    </row>
    <row r="24" spans="2:28" ht="26.25" x14ac:dyDescent="0.25">
      <c r="B24" s="94">
        <v>43957</v>
      </c>
      <c r="C24" s="117" t="s">
        <v>25</v>
      </c>
      <c r="D24" s="118"/>
      <c r="E24" s="21">
        <f>'Цена на порамнување во ЕУР'!D24*'Среден курс'!$D$7</f>
        <v>1908.106015666667</v>
      </c>
      <c r="F24" s="23">
        <f>'Цена на порамнување во ЕУР'!E24*'Среден курс'!$D$7</f>
        <v>0</v>
      </c>
      <c r="G24" s="23">
        <f>'Цена на порамнување во ЕУР'!F24*'Среден курс'!$D$7</f>
        <v>0</v>
      </c>
      <c r="H24" s="23">
        <f>'Цена на порамнување во ЕУР'!G24*'Среден курс'!$D$7</f>
        <v>0</v>
      </c>
      <c r="I24" s="23">
        <f>'Цена на порамнување во ЕУР'!H24*'Среден курс'!$D$7</f>
        <v>0</v>
      </c>
      <c r="J24" s="23">
        <f>'Цена на порамнување во ЕУР'!I24*'Среден курс'!$D$7</f>
        <v>0</v>
      </c>
      <c r="K24" s="23">
        <f>'Цена на порамнување во ЕУР'!J24*'Среден курс'!$D$7</f>
        <v>0</v>
      </c>
      <c r="L24" s="23">
        <f>'Цена на порамнување во ЕУР'!K24*'Среден курс'!$D$7</f>
        <v>0</v>
      </c>
      <c r="M24" s="23">
        <f>'Цена на порамнување во ЕУР'!L24*'Среден курс'!$D$7</f>
        <v>0</v>
      </c>
      <c r="N24" s="23">
        <f>'Цена на порамнување во ЕУР'!M24*'Среден курс'!$D$7</f>
        <v>0</v>
      </c>
      <c r="O24" s="23">
        <f>'Цена на порамнување во ЕУР'!N24*'Среден курс'!$D$7</f>
        <v>0</v>
      </c>
      <c r="P24" s="23">
        <f>'Цена на порамнување во ЕУР'!O24*'Среден курс'!$D$7</f>
        <v>2627.6872800000001</v>
      </c>
      <c r="Q24" s="23">
        <f>'Цена на порамнување во ЕУР'!P24*'Среден курс'!$D$7</f>
        <v>2408.7133399999998</v>
      </c>
      <c r="R24" s="23">
        <f>'Цена на порамнување во ЕУР'!Q24*'Среден курс'!$D$7</f>
        <v>2263.1419319999995</v>
      </c>
      <c r="S24" s="23">
        <f>'Цена на порамнување во ЕУР'!R24*'Среден курс'!$D$7</f>
        <v>2246.278996813</v>
      </c>
      <c r="T24" s="23">
        <f>'Цена на порамнување во ЕУР'!S24*'Среден курс'!$D$7</f>
        <v>2133.7060354540013</v>
      </c>
      <c r="U24" s="23">
        <f>'Цена на порамнување во ЕУР'!T24*'Среден курс'!$D$7</f>
        <v>2170.1077661836316</v>
      </c>
      <c r="V24" s="23">
        <f>'Цена на порамнување во ЕУР'!U24*'Среден курс'!$D$7</f>
        <v>2283.198857809879</v>
      </c>
      <c r="W24" s="23">
        <f>'Цена на порамнување во ЕУР'!V24*'Среден курс'!$D$7</f>
        <v>2889.5059517399313</v>
      </c>
      <c r="X24" s="23">
        <f>'Цена на порамнување во ЕУР'!W24*'Среден курс'!$D$7</f>
        <v>3117.4605100833737</v>
      </c>
      <c r="Y24" s="23">
        <f>'Цена на порамнување во ЕУР'!X24*'Среден курс'!$D$7</f>
        <v>3287.8988493333336</v>
      </c>
      <c r="Z24" s="23">
        <f>'Цена на порамнување во ЕУР'!Y24*'Среден курс'!$D$7</f>
        <v>2650.6332815999999</v>
      </c>
      <c r="AA24" s="23">
        <f>'Цена на порамнување во ЕУР'!Z24*'Среден курс'!$D$7</f>
        <v>2287.8799812631573</v>
      </c>
      <c r="AB24" s="22">
        <f>'Цена на порамнување во ЕУР'!AA24*'Среден курс'!$D$7</f>
        <v>1798.6506919430606</v>
      </c>
    </row>
    <row r="25" spans="2:28" ht="26.25" x14ac:dyDescent="0.25">
      <c r="B25" s="95"/>
      <c r="C25" s="119" t="s">
        <v>26</v>
      </c>
      <c r="D25" s="120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0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935.11124800000016</v>
      </c>
      <c r="M25" s="19">
        <f>'Цена на порамнување во ЕУР'!L25*'Среден курс'!$D$7</f>
        <v>962.25167999999996</v>
      </c>
      <c r="N25" s="19">
        <f>'Цена на порамнување во ЕУР'!M25*'Среден курс'!$D$7</f>
        <v>928.32614000000012</v>
      </c>
      <c r="O25" s="19">
        <f>'Цена на порамнување во ЕУР'!N25*'Среден курс'!$D$7</f>
        <v>917.8400640000001</v>
      </c>
      <c r="P25" s="19">
        <f>'Цена на порамнување во ЕУР'!O25*'Среден курс'!$D$7</f>
        <v>0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0</v>
      </c>
    </row>
    <row r="26" spans="2:28" ht="26.25" x14ac:dyDescent="0.25">
      <c r="B26" s="95"/>
      <c r="C26" s="119" t="s">
        <v>27</v>
      </c>
      <c r="D26" s="120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625.46359200000006</v>
      </c>
      <c r="G26" s="19">
        <f>'Цена на порамнување во ЕУР'!F26*'Среден курс'!$D$7</f>
        <v>597.70633199999997</v>
      </c>
      <c r="H26" s="19">
        <f>'Цена на порамнување во ЕУР'!G26*'Среден курс'!$D$7</f>
        <v>585.98659999999995</v>
      </c>
      <c r="I26" s="19">
        <f>'Цена на порамнување во ЕУР'!H26*'Среден курс'!$D$7</f>
        <v>588.45391199999995</v>
      </c>
      <c r="J26" s="19">
        <f>'Цена на порамнување во ЕУР'!I26*'Среден курс'!$D$7</f>
        <v>620.52896800000008</v>
      </c>
      <c r="K26" s="19">
        <f>'Цена на порамнување во ЕУР'!J26*'Среден курс'!$D$7</f>
        <v>775.35279600000001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96"/>
      <c r="C27" s="121" t="s">
        <v>28</v>
      </c>
      <c r="D27" s="122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1876.3907760000002</v>
      </c>
      <c r="G27" s="16">
        <f>'Цена на порамнување во ЕУР'!F27*'Среден курс'!$D$7</f>
        <v>1792.502168</v>
      </c>
      <c r="H27" s="16">
        <f>'Цена на порамнување во ЕУР'!G27*'Среден курс'!$D$7</f>
        <v>1757.9598000000001</v>
      </c>
      <c r="I27" s="16">
        <f>'Цена на порамнување во ЕУР'!H27*'Среден курс'!$D$7</f>
        <v>1764.7449079999999</v>
      </c>
      <c r="J27" s="16">
        <f>'Цена на порамнување во ЕУР'!I27*'Среден курс'!$D$7</f>
        <v>1861.586904</v>
      </c>
      <c r="K27" s="16">
        <f>'Цена на порамнување во ЕУР'!J27*'Среден курс'!$D$7</f>
        <v>2325.4415600000002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94">
        <v>43958</v>
      </c>
      <c r="C28" s="123" t="s">
        <v>25</v>
      </c>
      <c r="D28" s="124"/>
      <c r="E28" s="20">
        <f>'Цена на порамнување во ЕУР'!D28*'Среден курс'!$D$8</f>
        <v>1575.264739714286</v>
      </c>
      <c r="F28" s="19">
        <f>'Цена на порамнување во ЕУР'!E28*'Среден курс'!$D$8</f>
        <v>0</v>
      </c>
      <c r="G28" s="19">
        <f>'Цена на порамнување во ЕУР'!F28*'Среден курс'!$D$8</f>
        <v>0</v>
      </c>
      <c r="H28" s="19">
        <f>'Цена на порамнување во ЕУР'!G28*'Среден курс'!$D$8</f>
        <v>0</v>
      </c>
      <c r="I28" s="19">
        <f>'Цена на порамнување во ЕУР'!H28*'Среден курс'!$D$8</f>
        <v>0</v>
      </c>
      <c r="J28" s="19">
        <f>'Цена на порамнување во ЕУР'!I28*'Среден курс'!$D$8</f>
        <v>0</v>
      </c>
      <c r="K28" s="19">
        <f>'Цена на порамнување во ЕУР'!J28*'Среден курс'!$D$8</f>
        <v>0</v>
      </c>
      <c r="L28" s="19">
        <f>'Цена на порамнување во ЕУР'!K28*'Среден курс'!$D$8</f>
        <v>0</v>
      </c>
      <c r="M28" s="19">
        <f>'Цена на порамнување во ЕУР'!L28*'Среден курс'!$D$8</f>
        <v>0</v>
      </c>
      <c r="N28" s="19">
        <f>'Цена на порамнување во ЕУР'!M28*'Среден курс'!$D$8</f>
        <v>0</v>
      </c>
      <c r="O28" s="19">
        <f>'Цена на порамнување во ЕУР'!N28*'Среден курс'!$D$8</f>
        <v>0</v>
      </c>
      <c r="P28" s="19">
        <f>'Цена на порамнување во ЕУР'!O28*'Среден курс'!$D$8</f>
        <v>1916.9895359999998</v>
      </c>
      <c r="Q28" s="19">
        <f>'Цена на порамнување во ЕУР'!P28*'Среден курс'!$D$8</f>
        <v>1848.5256239999997</v>
      </c>
      <c r="R28" s="19">
        <f>'Цена на порамнување во ЕУР'!Q28*'Среден курс'!$D$8</f>
        <v>1757.8571999999999</v>
      </c>
      <c r="S28" s="19">
        <f>'Цена на порамнување во ЕУР'!R28*'Среден курс'!$D$8</f>
        <v>1485.0834462827895</v>
      </c>
      <c r="T28" s="19">
        <f>'Цена на порамнување во ЕУР'!S28*'Среден курс'!$D$8</f>
        <v>1480.8490595555556</v>
      </c>
      <c r="U28" s="19">
        <f>'Цена на порамнување во ЕУР'!T28*'Среден курс'!$D$8</f>
        <v>1553.5929668619699</v>
      </c>
      <c r="V28" s="19">
        <f>'Цена на порамнување во ЕУР'!U28*'Среден курс'!$D$8</f>
        <v>2058.3702900683966</v>
      </c>
      <c r="W28" s="19">
        <f>'Цена на порамнување во ЕУР'!V28*'Среден курс'!$D$8</f>
        <v>2710.0528156595747</v>
      </c>
      <c r="X28" s="19">
        <f>'Цена на порамнување во ЕУР'!W28*'Среден курс'!$D$8</f>
        <v>3088.5411071013209</v>
      </c>
      <c r="Y28" s="19">
        <f>'Цена на порамнување во ЕУР'!X28*'Среден курс'!$D$8</f>
        <v>3481.3595169230766</v>
      </c>
      <c r="Z28" s="19">
        <f>'Цена на порамнување во ЕУР'!Y28*'Среден курс'!$D$8</f>
        <v>3013.6594222736435</v>
      </c>
      <c r="AA28" s="19">
        <f>'Цена на порамнување во ЕУР'!Z28*'Среден курс'!$D$8</f>
        <v>2693.083320351649</v>
      </c>
      <c r="AB28" s="18">
        <f>'Цена на порамнување во ЕУР'!AA28*'Среден курс'!$D$8</f>
        <v>2065.7213023030872</v>
      </c>
    </row>
    <row r="29" spans="2:28" ht="27" thickBot="1" x14ac:dyDescent="0.3">
      <c r="B29" s="95"/>
      <c r="C29" s="123" t="s">
        <v>26</v>
      </c>
      <c r="D29" s="124"/>
      <c r="E29" s="4">
        <f>'Цена на порамнување во ЕУР'!D29*'Среден курс'!$D$8</f>
        <v>0</v>
      </c>
      <c r="F29" s="3">
        <f>'Цена на порамнување во ЕУР'!E29*'Среден курс'!$D$8</f>
        <v>481.71455199999997</v>
      </c>
      <c r="G29" s="3">
        <f>'Цена на порамнување во ЕУР'!F29*'Среден курс'!$D$8</f>
        <v>0</v>
      </c>
      <c r="H29" s="3">
        <f>'Цена на порамнување во ЕУР'!G29*'Среден курс'!$D$8</f>
        <v>0</v>
      </c>
      <c r="I29" s="3">
        <f>'Цена на порамнување во ЕУР'!H29*'Среден курс'!$D$8</f>
        <v>0</v>
      </c>
      <c r="J29" s="3">
        <f>'Цена на порамнување во ЕУР'!I29*'Среден курс'!$D$8</f>
        <v>0</v>
      </c>
      <c r="K29" s="3">
        <f>'Цена на порамнување во ЕУР'!J29*'Среден курс'!$D$8</f>
        <v>0</v>
      </c>
      <c r="L29" s="3">
        <f>'Цена на порамнување во ЕУР'!K29*'Среден курс'!$D$8</f>
        <v>894.96519199999989</v>
      </c>
      <c r="M29" s="3">
        <f>'Цена на порамнување во ЕУР'!L29*'Среден курс'!$D$8</f>
        <v>853.02333599999997</v>
      </c>
      <c r="N29" s="3">
        <f>'Цена на порамнување во ЕУР'!M29*'Среден курс'!$D$8</f>
        <v>801.212808</v>
      </c>
      <c r="O29" s="3">
        <f>'Цена на порамнување во ЕУР'!N29*'Среден курс'!$D$8</f>
        <v>801.212808</v>
      </c>
      <c r="P29" s="3">
        <f>'Цена на порамнување во ЕУР'!O29*'Среден курс'!$D$8</f>
        <v>0</v>
      </c>
      <c r="Q29" s="3">
        <f>'Цена на порамнување во ЕУР'!P29*'Среден курс'!$D$8</f>
        <v>0</v>
      </c>
      <c r="R29" s="3">
        <f>'Цена на порамнување во ЕУР'!Q29*'Среден курс'!$D$8</f>
        <v>0</v>
      </c>
      <c r="S29" s="3">
        <f>'Цена на порамнување во ЕУР'!R29*'Среден курс'!$D$8</f>
        <v>0</v>
      </c>
      <c r="T29" s="3">
        <f>'Цена на порамнување во ЕУР'!S29*'Среден курс'!$D$8</f>
        <v>0</v>
      </c>
      <c r="U29" s="3">
        <f>'Цена на порамнување во ЕУР'!T29*'Среден курс'!$D$8</f>
        <v>0</v>
      </c>
      <c r="V29" s="3">
        <f>'Цена на порамнување во ЕУР'!U29*'Среден курс'!$D$8</f>
        <v>0</v>
      </c>
      <c r="W29" s="3">
        <f>'Цена на порамнување во ЕУР'!V29*'Среден курс'!$D$8</f>
        <v>0</v>
      </c>
      <c r="X29" s="3">
        <f>'Цена на порамнување во ЕУР'!W29*'Среден курс'!$D$8</f>
        <v>0</v>
      </c>
      <c r="Y29" s="3">
        <f>'Цена на порамнување во ЕУР'!X29*'Среден курс'!$D$8</f>
        <v>0</v>
      </c>
      <c r="Z29" s="3">
        <f>'Цена на порамнување во ЕУР'!Y29*'Среден курс'!$D$8</f>
        <v>0</v>
      </c>
      <c r="AA29" s="3">
        <f>'Цена на порамнување во ЕУР'!Z29*'Среден курс'!$D$8</f>
        <v>0</v>
      </c>
      <c r="AB29" s="2">
        <f>'Цена на порамнување во ЕУР'!AA29*'Среден курс'!$D$8</f>
        <v>0</v>
      </c>
    </row>
    <row r="30" spans="2:28" ht="27" thickBot="1" x14ac:dyDescent="0.3">
      <c r="B30" s="95"/>
      <c r="C30" s="123" t="s">
        <v>27</v>
      </c>
      <c r="D30" s="124"/>
      <c r="E30" s="4">
        <f>'Цена на порамнување во ЕУР'!D30*'Среден курс'!$D$8</f>
        <v>0</v>
      </c>
      <c r="F30" s="3">
        <f>'Цена на порамнување во ЕУР'!E30*'Среден курс'!$D$8</f>
        <v>0</v>
      </c>
      <c r="G30" s="3">
        <f>'Цена на порамнување во ЕУР'!F30*'Среден курс'!$D$8</f>
        <v>577.93410399999993</v>
      </c>
      <c r="H30" s="3">
        <f>'Цена на порамнување во ЕУР'!G30*'Среден курс'!$D$8</f>
        <v>568.0654320000001</v>
      </c>
      <c r="I30" s="3">
        <f>'Цена на порамнување во ЕУР'!H30*'Среден курс'!$D$8</f>
        <v>555.72959200000003</v>
      </c>
      <c r="J30" s="3">
        <f>'Цена на порамнување во ЕУР'!I30*'Среден курс'!$D$8</f>
        <v>601.37220000000002</v>
      </c>
      <c r="K30" s="3">
        <f>'Цена на порамнување во ЕУР'!J30*'Среден курс'!$D$8</f>
        <v>756.18699200000003</v>
      </c>
      <c r="L30" s="3">
        <f>'Цена на порамнување во ЕУР'!K30*'Среден курс'!$D$8</f>
        <v>0</v>
      </c>
      <c r="M30" s="3">
        <f>'Цена на порамнување во ЕУР'!L30*'Среден курс'!$D$8</f>
        <v>0</v>
      </c>
      <c r="N30" s="3">
        <f>'Цена на порамнување во ЕУР'!M30*'Среден курс'!$D$8</f>
        <v>0</v>
      </c>
      <c r="O30" s="3">
        <f>'Цена на порамнување во ЕУР'!N30*'Среден курс'!$D$8</f>
        <v>0</v>
      </c>
      <c r="P30" s="3">
        <f>'Цена на порамнување во ЕУР'!O30*'Среден курс'!$D$8</f>
        <v>0</v>
      </c>
      <c r="Q30" s="3">
        <f>'Цена на порамнување во ЕУР'!P30*'Среден курс'!$D$8</f>
        <v>0</v>
      </c>
      <c r="R30" s="3">
        <f>'Цена на порамнување во ЕУР'!Q30*'Среден курс'!$D$8</f>
        <v>0</v>
      </c>
      <c r="S30" s="3">
        <f>'Цена на порамнување во ЕУР'!R30*'Среден курс'!$D$8</f>
        <v>0</v>
      </c>
      <c r="T30" s="3">
        <f>'Цена на порамнување во ЕУР'!S30*'Среден курс'!$D$8</f>
        <v>0</v>
      </c>
      <c r="U30" s="3">
        <f>'Цена на порамнување во ЕУР'!T30*'Среден курс'!$D$8</f>
        <v>0</v>
      </c>
      <c r="V30" s="3">
        <f>'Цена на порамнување во ЕУР'!U30*'Среден курс'!$D$8</f>
        <v>0</v>
      </c>
      <c r="W30" s="3">
        <f>'Цена на порамнување во ЕУР'!V30*'Среден курс'!$D$8</f>
        <v>0</v>
      </c>
      <c r="X30" s="3">
        <f>'Цена на порамнување во ЕУР'!W30*'Среден курс'!$D$8</f>
        <v>0</v>
      </c>
      <c r="Y30" s="3">
        <f>'Цена на порамнување во ЕУР'!X30*'Среден курс'!$D$8</f>
        <v>0</v>
      </c>
      <c r="Z30" s="3">
        <f>'Цена на порамнување во ЕУР'!Y30*'Среден курс'!$D$8</f>
        <v>0</v>
      </c>
      <c r="AA30" s="3">
        <f>'Цена на порамнување во ЕУР'!Z30*'Среден курс'!$D$8</f>
        <v>0</v>
      </c>
      <c r="AB30" s="2">
        <f>'Цена на порамнување во ЕУР'!AA30*'Среден курс'!$D$8</f>
        <v>0</v>
      </c>
    </row>
    <row r="31" spans="2:28" ht="27" thickBot="1" x14ac:dyDescent="0.3">
      <c r="B31" s="96"/>
      <c r="C31" s="123" t="s">
        <v>28</v>
      </c>
      <c r="D31" s="124"/>
      <c r="E31" s="4">
        <f>'Цена на порамнување во ЕУР'!D31*'Среден курс'!$D$8</f>
        <v>0</v>
      </c>
      <c r="F31" s="3">
        <f>'Цена на порамнување во ЕУР'!E31*'Среден курс'!$D$8</f>
        <v>0</v>
      </c>
      <c r="G31" s="3">
        <f>'Цена на порамнување во ЕУР'!F31*'Среден курс'!$D$8</f>
        <v>1733.802312</v>
      </c>
      <c r="H31" s="3">
        <f>'Цена на порамнување во ЕУР'!G31*'Среден курс'!$D$8</f>
        <v>1704.1962960000001</v>
      </c>
      <c r="I31" s="3">
        <f>'Цена на порамнување во ЕУР'!H31*'Среден курс'!$D$8</f>
        <v>1666.5719839999999</v>
      </c>
      <c r="J31" s="3">
        <f>'Цена на порамнување во ЕУР'!I31*'Среден курс'!$D$8</f>
        <v>1804.1166000000001</v>
      </c>
      <c r="K31" s="3">
        <f>'Цена на порамнување во ЕУР'!J31*'Среден курс'!$D$8</f>
        <v>2268.5609760000002</v>
      </c>
      <c r="L31" s="3">
        <f>'Цена на порамнување во ЕУР'!K31*'Среден курс'!$D$8</f>
        <v>0</v>
      </c>
      <c r="M31" s="3">
        <f>'Цена на порамнување во ЕУР'!L31*'Среден курс'!$D$8</f>
        <v>0</v>
      </c>
      <c r="N31" s="3">
        <f>'Цена на порамнување во ЕУР'!M31*'Среден курс'!$D$8</f>
        <v>0</v>
      </c>
      <c r="O31" s="3">
        <f>'Цена на порамнување во ЕУР'!N31*'Среден курс'!$D$8</f>
        <v>0</v>
      </c>
      <c r="P31" s="3">
        <f>'Цена на порамнување во ЕУР'!O31*'Среден курс'!$D$8</f>
        <v>0</v>
      </c>
      <c r="Q31" s="3">
        <f>'Цена на порамнување во ЕУР'!P31*'Среден курс'!$D$8</f>
        <v>0</v>
      </c>
      <c r="R31" s="3">
        <f>'Цена на порамнување во ЕУР'!Q31*'Среден курс'!$D$8</f>
        <v>0</v>
      </c>
      <c r="S31" s="3">
        <f>'Цена на порамнување во ЕУР'!R31*'Среден курс'!$D$8</f>
        <v>0</v>
      </c>
      <c r="T31" s="3">
        <f>'Цена на порамнување во ЕУР'!S31*'Среден курс'!$D$8</f>
        <v>0</v>
      </c>
      <c r="U31" s="3">
        <f>'Цена на порамнување во ЕУР'!T31*'Среден курс'!$D$8</f>
        <v>0</v>
      </c>
      <c r="V31" s="3">
        <f>'Цена на порамнување во ЕУР'!U31*'Среден курс'!$D$8</f>
        <v>0</v>
      </c>
      <c r="W31" s="3">
        <f>'Цена на порамнување во ЕУР'!V31*'Среден курс'!$D$8</f>
        <v>0</v>
      </c>
      <c r="X31" s="3">
        <f>'Цена на порамнување во ЕУР'!W31*'Среден курс'!$D$8</f>
        <v>0</v>
      </c>
      <c r="Y31" s="3">
        <f>'Цена на порамнување во ЕУР'!X31*'Среден курс'!$D$8</f>
        <v>0</v>
      </c>
      <c r="Z31" s="3">
        <f>'Цена на порамнување во ЕУР'!Y31*'Среден курс'!$D$8</f>
        <v>0</v>
      </c>
      <c r="AA31" s="3">
        <f>'Цена на порамнување во ЕУР'!Z31*'Среден курс'!$D$8</f>
        <v>0</v>
      </c>
      <c r="AB31" s="2">
        <f>'Цена на порамнување во ЕУР'!AA31*'Среден курс'!$D$8</f>
        <v>0</v>
      </c>
    </row>
    <row r="32" spans="2:28" ht="27" thickBot="1" x14ac:dyDescent="0.3">
      <c r="B32" s="94">
        <v>43959</v>
      </c>
      <c r="C32" s="123" t="s">
        <v>25</v>
      </c>
      <c r="D32" s="124"/>
      <c r="E32" s="21">
        <f>'Цена на порамнување во ЕУР'!D32*'Среден курс'!$D$9</f>
        <v>2125.3870000000002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0</v>
      </c>
      <c r="S32" s="23">
        <f>'Цена на порамнување во ЕУР'!R32*'Среден курс'!$D$9</f>
        <v>0</v>
      </c>
      <c r="T32" s="23">
        <f>'Цена на порамнување во ЕУР'!S32*'Среден курс'!$D$9</f>
        <v>0</v>
      </c>
      <c r="U32" s="23">
        <f>'Цена на порамнување во ЕУР'!T32*'Среден курс'!$D$9</f>
        <v>0</v>
      </c>
      <c r="V32" s="23">
        <f>'Цена на порамнување во ЕУР'!U32*'Среден курс'!$D$9</f>
        <v>0</v>
      </c>
      <c r="W32" s="23">
        <f>'Цена на порамнување во ЕУР'!V32*'Среден курс'!$D$9</f>
        <v>0</v>
      </c>
      <c r="X32" s="23">
        <f>'Цена на порамнување во ЕУР'!W32*'Среден курс'!$D$9</f>
        <v>0</v>
      </c>
      <c r="Y32" s="23">
        <f>'Цена на порамнување во ЕУР'!X32*'Среден курс'!$D$9</f>
        <v>3937.2825297302825</v>
      </c>
      <c r="Z32" s="23">
        <f>'Цена на порамнување во ЕУР'!Y32*'Среден курс'!$D$9</f>
        <v>2882.2220999999995</v>
      </c>
      <c r="AA32" s="23">
        <f>'Цена на порамнување во ЕУР'!Z32*'Среден курс'!$D$9</f>
        <v>2811.1458464285711</v>
      </c>
      <c r="AB32" s="22">
        <f>'Цена на порамнување во ЕУР'!AA32*'Среден курс'!$D$9</f>
        <v>2219.7404955882348</v>
      </c>
    </row>
    <row r="33" spans="2:28" ht="27" thickBot="1" x14ac:dyDescent="0.3">
      <c r="B33" s="95"/>
      <c r="C33" s="123" t="s">
        <v>26</v>
      </c>
      <c r="D33" s="124"/>
      <c r="E33" s="20">
        <f>'Цена на порамнување во ЕУР'!D33*'Среден курс'!$D$9</f>
        <v>0</v>
      </c>
      <c r="F33" s="19">
        <f>'Цена на порамнување во ЕУР'!E33*'Среден курс'!$D$9</f>
        <v>0</v>
      </c>
      <c r="G33" s="19">
        <f>'Цена на порамнување во ЕУР'!F33*'Среден курс'!$D$9</f>
        <v>0</v>
      </c>
      <c r="H33" s="19">
        <f>'Цена на порамнување во ЕУР'!G33*'Среден курс'!$D$9</f>
        <v>0</v>
      </c>
      <c r="I33" s="19">
        <f>'Цена на порамнување во ЕУР'!H33*'Среден курс'!$D$9</f>
        <v>0</v>
      </c>
      <c r="J33" s="19">
        <f>'Цена на порамнување во ЕУР'!I33*'Среден курс'!$D$9</f>
        <v>0</v>
      </c>
      <c r="K33" s="19">
        <f>'Цена на порамнување во ЕУР'!J33*'Среден курс'!$D$9</f>
        <v>0</v>
      </c>
      <c r="L33" s="19">
        <f>'Цена на порамнување во ЕУР'!K33*'Среден курс'!$D$9</f>
        <v>957.65744999999993</v>
      </c>
      <c r="M33" s="19">
        <f>'Цена на порамнување во ЕУР'!L33*'Среден курс'!$D$9</f>
        <v>923.12504999999999</v>
      </c>
      <c r="N33" s="19">
        <f>'Цена на порамнување во ЕУР'!M33*'Среден курс'!$D$9</f>
        <v>812.74469999999997</v>
      </c>
      <c r="O33" s="19">
        <f>'Цена на порамнување во ЕУР'!N33*'Среден курс'!$D$9</f>
        <v>801.02835000000005</v>
      </c>
      <c r="P33" s="19">
        <f>'Цена на порамнување во ЕУР'!O33*'Среден курс'!$D$9</f>
        <v>801.02835000000016</v>
      </c>
      <c r="Q33" s="19">
        <f>'Цена на порамнување во ЕУР'!P33*'Среден курс'!$D$9</f>
        <v>801.02834999999993</v>
      </c>
      <c r="R33" s="19">
        <f>'Цена на порамнување во ЕУР'!Q33*'Среден курс'!$D$9</f>
        <v>801.02835000000016</v>
      </c>
      <c r="S33" s="19">
        <f>'Цена на порамнување во ЕУР'!R33*'Среден курс'!$D$9</f>
        <v>801.02835000000016</v>
      </c>
      <c r="T33" s="19">
        <f>'Цена на порамнување во ЕУР'!S33*'Среден курс'!$D$9</f>
        <v>801.02835000000005</v>
      </c>
      <c r="U33" s="19">
        <f>'Цена на порамнување во ЕУР'!T33*'Среден курс'!$D$9</f>
        <v>801.02834999999993</v>
      </c>
      <c r="V33" s="19">
        <f>'Цена на порамнување во ЕУР'!U33*'Среден курс'!$D$9</f>
        <v>1054.4715000000001</v>
      </c>
      <c r="W33" s="19">
        <f>'Цена на порамнување во ЕУР'!V33*'Среден курс'!$D$9</f>
        <v>1195.0676999999998</v>
      </c>
      <c r="X33" s="19">
        <f>'Цена на порамнување во ЕУР'!W33*'Среден курс'!$D$9</f>
        <v>1202.4675</v>
      </c>
      <c r="Y33" s="19">
        <f>'Цена на порамнување во ЕУР'!X33*'Среден курс'!$D$9</f>
        <v>0</v>
      </c>
      <c r="Z33" s="19">
        <f>'Цена на порамнување во ЕУР'!Y33*'Среден курс'!$D$9</f>
        <v>0</v>
      </c>
      <c r="AA33" s="19">
        <f>'Цена на порамнување во ЕУР'!Z33*'Среден курс'!$D$9</f>
        <v>0</v>
      </c>
      <c r="AB33" s="18">
        <f>'Цена на порамнување во ЕУР'!AA33*'Среден курс'!$D$9</f>
        <v>0</v>
      </c>
    </row>
    <row r="34" spans="2:28" ht="27" thickBot="1" x14ac:dyDescent="0.3">
      <c r="B34" s="95"/>
      <c r="C34" s="123" t="s">
        <v>27</v>
      </c>
      <c r="D34" s="124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711.61409999999989</v>
      </c>
      <c r="G34" s="19">
        <f>'Цена на порамнување во ЕУР'!F34*'Среден курс'!$D$9</f>
        <v>660.43215000000009</v>
      </c>
      <c r="H34" s="19">
        <f>'Цена на порамнување во ЕУР'!G34*'Среден курс'!$D$9</f>
        <v>647.48249999999996</v>
      </c>
      <c r="I34" s="19">
        <f>'Цена на порамнување во ЕУР'!H34*'Среден курс'!$D$9</f>
        <v>656.11559999999997</v>
      </c>
      <c r="J34" s="19">
        <f>'Цена на порамнување во ЕУР'!I34*'Среден курс'!$D$9</f>
        <v>663.5154</v>
      </c>
      <c r="K34" s="19">
        <f>'Цена на порамнување во ЕУР'!J34*'Среден курс'!$D$9</f>
        <v>831.86085000000003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 x14ac:dyDescent="0.3">
      <c r="B35" s="96"/>
      <c r="C35" s="123" t="s">
        <v>28</v>
      </c>
      <c r="D35" s="124"/>
      <c r="E35" s="17">
        <f>'Цена на порамнување во ЕУР'!D35*'Среден курс'!$D$9</f>
        <v>0</v>
      </c>
      <c r="F35" s="16">
        <f>'Цена на порамнување во ЕУР'!E35*'Среден курс'!$D$9</f>
        <v>2134.8422999999998</v>
      </c>
      <c r="G35" s="16">
        <f>'Цена на порамнување во ЕУР'!F35*'Среден курс'!$D$9</f>
        <v>1980.6797999999999</v>
      </c>
      <c r="H35" s="16">
        <f>'Цена на порамнување во ЕУР'!G35*'Среден курс'!$D$9</f>
        <v>1942.4475</v>
      </c>
      <c r="I35" s="16">
        <f>'Цена на порамнување во ЕУР'!H35*'Среден курс'!$D$9</f>
        <v>1968.3468</v>
      </c>
      <c r="J35" s="16">
        <f>'Цена на порамнување во ЕУР'!I35*'Среден курс'!$D$9</f>
        <v>1989.9295500000001</v>
      </c>
      <c r="K35" s="16">
        <f>'Цена на порамнување во ЕУР'!J35*'Среден курс'!$D$9</f>
        <v>2495.5825500000001</v>
      </c>
      <c r="L35" s="16">
        <f>'Цена на порамнување во ЕУР'!K35*'Среден курс'!$D$9</f>
        <v>0</v>
      </c>
      <c r="M35" s="16">
        <f>'Цена на порамнување во ЕУР'!L35*'Среден курс'!$D$9</f>
        <v>0</v>
      </c>
      <c r="N35" s="16">
        <f>'Цена на порамнување во ЕУР'!M35*'Среден курс'!$D$9</f>
        <v>0</v>
      </c>
      <c r="O35" s="16">
        <f>'Цена на порамнување во ЕУР'!N35*'Среден курс'!$D$9</f>
        <v>0</v>
      </c>
      <c r="P35" s="16">
        <f>'Цена на порамнување во ЕУР'!O35*'Среден курс'!$D$9</f>
        <v>0</v>
      </c>
      <c r="Q35" s="16">
        <f>'Цена на порамнување во ЕУР'!P35*'Среден курс'!$D$9</f>
        <v>0</v>
      </c>
      <c r="R35" s="16">
        <f>'Цена на порамнување во ЕУР'!Q35*'Среден курс'!$D$9</f>
        <v>0</v>
      </c>
      <c r="S35" s="16">
        <f>'Цена на порамнување во ЕУР'!R35*'Среден курс'!$D$9</f>
        <v>0</v>
      </c>
      <c r="T35" s="16">
        <f>'Цена на порамнување во ЕУР'!S35*'Среден курс'!$D$9</f>
        <v>0</v>
      </c>
      <c r="U35" s="16">
        <f>'Цена на порамнување во ЕУР'!T35*'Среден курс'!$D$9</f>
        <v>0</v>
      </c>
      <c r="V35" s="16">
        <f>'Цена на порамнување во ЕУР'!U35*'Среден курс'!$D$9</f>
        <v>0</v>
      </c>
      <c r="W35" s="16">
        <f>'Цена на порамнување во ЕУР'!V35*'Среден курс'!$D$9</f>
        <v>0</v>
      </c>
      <c r="X35" s="16">
        <f>'Цена на порамнување во ЕУР'!W35*'Среден курс'!$D$9</f>
        <v>0</v>
      </c>
      <c r="Y35" s="16">
        <f>'Цена на порамнување во ЕУР'!X35*'Среден курс'!$D$9</f>
        <v>0</v>
      </c>
      <c r="Z35" s="16">
        <f>'Цена на порамнување во ЕУР'!Y35*'Среден курс'!$D$9</f>
        <v>0</v>
      </c>
      <c r="AA35" s="16">
        <f>'Цена на порамнување во ЕУР'!Z35*'Среден курс'!$D$9</f>
        <v>0</v>
      </c>
      <c r="AB35" s="15">
        <f>'Цена на порамнување во ЕУР'!AA35*'Среден курс'!$D$9</f>
        <v>0</v>
      </c>
    </row>
    <row r="36" spans="2:28" ht="27" thickBot="1" x14ac:dyDescent="0.3">
      <c r="B36" s="94">
        <v>43960</v>
      </c>
      <c r="C36" s="123" t="s">
        <v>25</v>
      </c>
      <c r="D36" s="124"/>
      <c r="E36" s="5">
        <f>'Цена на порамнување во ЕУР'!D36*'Среден курс'!$D$10</f>
        <v>0</v>
      </c>
      <c r="F36" s="7">
        <f>'Цена на порамнување во ЕУР'!E36*'Среден курс'!$D$10</f>
        <v>0</v>
      </c>
      <c r="G36" s="7">
        <f>'Цена на порамнување во ЕУР'!F36*'Среден курс'!$D$10</f>
        <v>0</v>
      </c>
      <c r="H36" s="7">
        <f>'Цена на порамнување во ЕУР'!G36*'Среден курс'!$D$10</f>
        <v>0</v>
      </c>
      <c r="I36" s="7">
        <f>'Цена на порамнување во ЕУР'!H36*'Среден курс'!$D$10</f>
        <v>0</v>
      </c>
      <c r="J36" s="7">
        <f>'Цена на порамнување во ЕУР'!I36*'Среден курс'!$D$10</f>
        <v>0</v>
      </c>
      <c r="K36" s="7">
        <f>'Цена на порамнување во ЕУР'!J36*'Среден курс'!$D$10</f>
        <v>0</v>
      </c>
      <c r="L36" s="7">
        <f>'Цена на порамнување во ЕУР'!K36*'Среден курс'!$D$10</f>
        <v>0</v>
      </c>
      <c r="M36" s="7">
        <f>'Цена на порамнување во ЕУР'!L36*'Среден курс'!$D$10</f>
        <v>0</v>
      </c>
      <c r="N36" s="7">
        <f>'Цена на порамнување во ЕУР'!M36*'Среден курс'!$D$10</f>
        <v>0</v>
      </c>
      <c r="O36" s="7">
        <f>'Цена на порамнување во ЕУР'!N36*'Среден курс'!$D$10</f>
        <v>0</v>
      </c>
      <c r="P36" s="7">
        <f>'Цена на порамнување во ЕУР'!O36*'Среден курс'!$D$10</f>
        <v>0</v>
      </c>
      <c r="Q36" s="7">
        <f>'Цена на порамнување во ЕУР'!P36*'Среден курс'!$D$10</f>
        <v>0</v>
      </c>
      <c r="R36" s="7">
        <f>'Цена на порамнување во ЕУР'!Q36*'Среден курс'!$D$10</f>
        <v>0</v>
      </c>
      <c r="S36" s="7">
        <f>'Цена на порамнување во ЕУР'!R36*'Среден курс'!$D$10</f>
        <v>0</v>
      </c>
      <c r="T36" s="7">
        <f>'Цена на порамнување во ЕУР'!S36*'Среден курс'!$D$10</f>
        <v>0</v>
      </c>
      <c r="U36" s="7">
        <f>'Цена на порамнување во ЕУР'!T36*'Среден курс'!$D$10</f>
        <v>0</v>
      </c>
      <c r="V36" s="7">
        <f>'Цена на порамнување во ЕУР'!U36*'Среден курс'!$D$10</f>
        <v>0</v>
      </c>
      <c r="W36" s="7">
        <f>'Цена на порамнување во ЕУР'!V36*'Среден курс'!$D$10</f>
        <v>0</v>
      </c>
      <c r="X36" s="7">
        <f>'Цена на порамнување во ЕУР'!W36*'Среден курс'!$D$10</f>
        <v>0</v>
      </c>
      <c r="Y36" s="7">
        <f>'Цена на порамнување во ЕУР'!X36*'Среден курс'!$D$10</f>
        <v>0</v>
      </c>
      <c r="Z36" s="7">
        <f>'Цена на порамнување во ЕУР'!Y36*'Среден курс'!$D$10</f>
        <v>0</v>
      </c>
      <c r="AA36" s="7">
        <f>'Цена на порамнување во ЕУР'!Z36*'Среден курс'!$D$10</f>
        <v>0</v>
      </c>
      <c r="AB36" s="6">
        <f>'Цена на порамнување во ЕУР'!AA36*'Среден курс'!$D$10</f>
        <v>0</v>
      </c>
    </row>
    <row r="37" spans="2:28" ht="27" thickBot="1" x14ac:dyDescent="0.3">
      <c r="B37" s="95"/>
      <c r="C37" s="123" t="s">
        <v>26</v>
      </c>
      <c r="D37" s="124"/>
      <c r="E37" s="4">
        <f>'Цена на порамнување во ЕУР'!D37*'Среден курс'!$D$10</f>
        <v>601.43796410256402</v>
      </c>
      <c r="F37" s="3">
        <f>'Цена на порамнување во ЕУР'!E37*'Среден курс'!$D$10</f>
        <v>481.92605517241373</v>
      </c>
      <c r="G37" s="3">
        <f>'Цена на порамнување во ЕУР'!F37*'Среден курс'!$D$10</f>
        <v>0</v>
      </c>
      <c r="H37" s="3">
        <f>'Цена на порамнување во ЕУР'!G37*'Среден курс'!$D$10</f>
        <v>0</v>
      </c>
      <c r="I37" s="3">
        <f>'Цена на порамнување во ЕУР'!H37*'Среден курс'!$D$10</f>
        <v>0</v>
      </c>
      <c r="J37" s="3">
        <f>'Цена на порамнување во ЕУР'!I37*'Среден курс'!$D$10</f>
        <v>0</v>
      </c>
      <c r="K37" s="3">
        <f>'Цена на порамнување во ЕУР'!J37*'Среден курс'!$D$10</f>
        <v>0</v>
      </c>
      <c r="L37" s="3">
        <f>'Цена на порамнување во ЕУР'!K37*'Среден курс'!$D$10</f>
        <v>800.96339999999998</v>
      </c>
      <c r="M37" s="3">
        <f>'Цена на порамнување во ЕУР'!L37*'Среден курс'!$D$10</f>
        <v>800.96340000000009</v>
      </c>
      <c r="N37" s="3">
        <f>'Цена на порамнување во ЕУР'!M37*'Среден курс'!$D$10</f>
        <v>800.96339999999998</v>
      </c>
      <c r="O37" s="3">
        <f>'Цена на порамнување во ЕУР'!N37*'Среден курс'!$D$10</f>
        <v>800.96340000000009</v>
      </c>
      <c r="P37" s="3">
        <f>'Цена на порамнување во ЕУР'!O37*'Среден курс'!$D$10</f>
        <v>714.73927350559211</v>
      </c>
      <c r="Q37" s="3">
        <f>'Цена на порамнување во ЕУР'!P37*'Среден курс'!$D$10</f>
        <v>800.96339999999998</v>
      </c>
      <c r="R37" s="3">
        <f>'Цена на порамнување во ЕУР'!Q37*'Среден курс'!$D$10</f>
        <v>800.96339999999998</v>
      </c>
      <c r="S37" s="3">
        <f>'Цена на порамнување во ЕУР'!R37*'Среден курс'!$D$10</f>
        <v>481.94997499999999</v>
      </c>
      <c r="T37" s="3">
        <f>'Цена на порамнување во ЕУР'!S37*'Среден курс'!$D$10</f>
        <v>536.19684578313252</v>
      </c>
      <c r="U37" s="3">
        <f>'Цена на порамнување во ЕУР'!T37*'Среден курс'!$D$10</f>
        <v>800.96339999999998</v>
      </c>
      <c r="V37" s="3">
        <f>'Цена на порамнување во ЕУР'!U37*'Среден курс'!$D$10</f>
        <v>800.96340000000009</v>
      </c>
      <c r="W37" s="3">
        <f>'Цена на порамнување во ЕУР'!V37*'Среден курс'!$D$10</f>
        <v>860.15700000000004</v>
      </c>
      <c r="X37" s="3">
        <f>'Цена на порамнување во ЕУР'!W37*'Среден курс'!$D$10</f>
        <v>747.70128014382726</v>
      </c>
      <c r="Y37" s="3">
        <f>'Цена на порамнување во ЕУР'!X37*'Среден курс'!$D$10</f>
        <v>674.67138799999998</v>
      </c>
      <c r="Z37" s="3">
        <f>'Цена на порамнување во ЕУР'!Y37*'Среден курс'!$D$10</f>
        <v>546.6029772455089</v>
      </c>
      <c r="AA37" s="3">
        <f>'Цена на порамнување во ЕУР'!Z37*'Среден курс'!$D$10</f>
        <v>838.57599999999979</v>
      </c>
      <c r="AB37" s="2">
        <f>'Цена на порамнување во ЕУР'!AA37*'Среден курс'!$D$10</f>
        <v>800.96340000000009</v>
      </c>
    </row>
    <row r="38" spans="2:28" ht="27" thickBot="1" x14ac:dyDescent="0.3">
      <c r="B38" s="95"/>
      <c r="C38" s="123" t="s">
        <v>27</v>
      </c>
      <c r="D38" s="124"/>
      <c r="E38" s="4">
        <f>'Цена на порамнување во ЕУР'!D38*'Среден курс'!$D$10</f>
        <v>0</v>
      </c>
      <c r="F38" s="3">
        <f>'Цена на порамнување во ЕУР'!E38*'Среден курс'!$D$10</f>
        <v>0</v>
      </c>
      <c r="G38" s="3">
        <f>'Цена на порамнување во ЕУР'!F38*'Среден курс'!$D$10</f>
        <v>709.70659999999998</v>
      </c>
      <c r="H38" s="3">
        <f>'Цена на порамнување во ЕУР'!G38*'Среден курс'!$D$10</f>
        <v>668.39439999999991</v>
      </c>
      <c r="I38" s="3">
        <f>'Цена на порамнување во ЕУР'!H38*'Среден курс'!$D$10</f>
        <v>621.53279999999995</v>
      </c>
      <c r="J38" s="3">
        <f>'Цена на порамнување во ЕУР'!I38*'Среден курс'!$D$10</f>
        <v>595.01900000000001</v>
      </c>
      <c r="K38" s="3">
        <f>'Цена на порамнување во ЕУР'!J38*'Среден курс'!$D$10</f>
        <v>658.52879999999993</v>
      </c>
      <c r="L38" s="3">
        <f>'Цена на порамнување во ЕУР'!K38*'Среден курс'!$D$10</f>
        <v>0</v>
      </c>
      <c r="M38" s="3">
        <f>'Цена на порамнување во ЕУР'!L38*'Среден курс'!$D$10</f>
        <v>0</v>
      </c>
      <c r="N38" s="3">
        <f>'Цена на порамнување во ЕУР'!M38*'Среден курс'!$D$10</f>
        <v>0</v>
      </c>
      <c r="O38" s="3">
        <f>'Цена на порамнување во ЕУР'!N38*'Среден курс'!$D$10</f>
        <v>0</v>
      </c>
      <c r="P38" s="3">
        <f>'Цена на порамнување во ЕУР'!O38*'Среден курс'!$D$10</f>
        <v>0</v>
      </c>
      <c r="Q38" s="3">
        <f>'Цена на порамнување во ЕУР'!P38*'Среден курс'!$D$10</f>
        <v>0</v>
      </c>
      <c r="R38" s="3">
        <f>'Цена на порамнување во ЕУР'!Q38*'Среден курс'!$D$10</f>
        <v>0</v>
      </c>
      <c r="S38" s="3">
        <f>'Цена на порамнување во ЕУР'!R38*'Среден курс'!$D$10</f>
        <v>0</v>
      </c>
      <c r="T38" s="3">
        <f>'Цена на порамнување во ЕУР'!S38*'Среден курс'!$D$10</f>
        <v>0</v>
      </c>
      <c r="U38" s="3">
        <f>'Цена на порамнување во ЕУР'!T38*'Среден курс'!$D$10</f>
        <v>0</v>
      </c>
      <c r="V38" s="3">
        <f>'Цена на порамнување во ЕУР'!U38*'Среден курс'!$D$10</f>
        <v>0</v>
      </c>
      <c r="W38" s="3">
        <f>'Цена на порамнување во ЕУР'!V38*'Среден курс'!$D$10</f>
        <v>0</v>
      </c>
      <c r="X38" s="3">
        <f>'Цена на порамнување во ЕУР'!W38*'Среден курс'!$D$10</f>
        <v>0</v>
      </c>
      <c r="Y38" s="3">
        <f>'Цена на порамнување во ЕУР'!X38*'Среден курс'!$D$10</f>
        <v>0</v>
      </c>
      <c r="Z38" s="3">
        <f>'Цена на порамнување во ЕУР'!Y38*'Среден курс'!$D$10</f>
        <v>0</v>
      </c>
      <c r="AA38" s="3">
        <f>'Цена на порамнување во ЕУР'!Z38*'Среден курс'!$D$10</f>
        <v>0</v>
      </c>
      <c r="AB38" s="2">
        <f>'Цена на порамнување во ЕУР'!AA38*'Среден курс'!$D$10</f>
        <v>0</v>
      </c>
    </row>
    <row r="39" spans="2:28" ht="27" thickBot="1" x14ac:dyDescent="0.3">
      <c r="B39" s="96"/>
      <c r="C39" s="123" t="s">
        <v>28</v>
      </c>
      <c r="D39" s="124"/>
      <c r="E39" s="4">
        <f>'Цена на порамнување во ЕУР'!D39*'Среден курс'!$D$10</f>
        <v>0</v>
      </c>
      <c r="F39" s="3">
        <f>'Цена на порамнување во ЕУР'!E39*'Среден курс'!$D$10</f>
        <v>0</v>
      </c>
      <c r="G39" s="3">
        <f>'Цена на порамнување во ЕУР'!F39*'Среден курс'!$D$10</f>
        <v>2129.1197999999999</v>
      </c>
      <c r="H39" s="3">
        <f>'Цена на порамнување во ЕУР'!G39*'Среден курс'!$D$10</f>
        <v>2005.1832000000002</v>
      </c>
      <c r="I39" s="3">
        <f>'Цена на порамнување во ЕУР'!H39*'Среден курс'!$D$10</f>
        <v>1863.9818</v>
      </c>
      <c r="J39" s="3">
        <f>'Цена на порамнување во ЕУР'!I39*'Среден курс'!$D$10</f>
        <v>1784.4404</v>
      </c>
      <c r="K39" s="3">
        <f>'Цена на порамнување во ЕУР'!J39*'Среден курс'!$D$10</f>
        <v>1974.9697999999999</v>
      </c>
      <c r="L39" s="3">
        <f>'Цена на порамнување во ЕУР'!K39*'Среден курс'!$D$10</f>
        <v>0</v>
      </c>
      <c r="M39" s="3">
        <f>'Цена на порамнување во ЕУР'!L39*'Среден курс'!$D$10</f>
        <v>0</v>
      </c>
      <c r="N39" s="3">
        <f>'Цена на порамнување во ЕУР'!M39*'Среден курс'!$D$10</f>
        <v>0</v>
      </c>
      <c r="O39" s="3">
        <f>'Цена на порамнување во ЕУР'!N39*'Среден курс'!$D$10</f>
        <v>0</v>
      </c>
      <c r="P39" s="3">
        <f>'Цена на порамнување во ЕУР'!O39*'Среден курс'!$D$10</f>
        <v>0</v>
      </c>
      <c r="Q39" s="3">
        <f>'Цена на порамнување во ЕУР'!P39*'Среден курс'!$D$10</f>
        <v>0</v>
      </c>
      <c r="R39" s="3">
        <f>'Цена на порамнување во ЕУР'!Q39*'Среден курс'!$D$10</f>
        <v>0</v>
      </c>
      <c r="S39" s="3">
        <f>'Цена на порамнување во ЕУР'!R39*'Среден курс'!$D$10</f>
        <v>0</v>
      </c>
      <c r="T39" s="3">
        <f>'Цена на порамнување во ЕУР'!S39*'Среден курс'!$D$10</f>
        <v>0</v>
      </c>
      <c r="U39" s="3">
        <f>'Цена на порамнување во ЕУР'!T39*'Среден курс'!$D$10</f>
        <v>0</v>
      </c>
      <c r="V39" s="3">
        <f>'Цена на порамнување во ЕУР'!U39*'Среден курс'!$D$10</f>
        <v>0</v>
      </c>
      <c r="W39" s="3">
        <f>'Цена на порамнување во ЕУР'!V39*'Среден курс'!$D$10</f>
        <v>0</v>
      </c>
      <c r="X39" s="3">
        <f>'Цена на порамнување во ЕУР'!W39*'Среден курс'!$D$10</f>
        <v>0</v>
      </c>
      <c r="Y39" s="3">
        <f>'Цена на порамнување во ЕУР'!X39*'Среден курс'!$D$10</f>
        <v>0</v>
      </c>
      <c r="Z39" s="3">
        <f>'Цена на порамнување во ЕУР'!Y39*'Среден курс'!$D$10</f>
        <v>0</v>
      </c>
      <c r="AA39" s="3">
        <f>'Цена на порамнување во ЕУР'!Z39*'Среден курс'!$D$10</f>
        <v>0</v>
      </c>
      <c r="AB39" s="2">
        <f>'Цена на порамнување во ЕУР'!AA39*'Среден курс'!$D$10</f>
        <v>0</v>
      </c>
    </row>
    <row r="40" spans="2:28" ht="27" thickBot="1" x14ac:dyDescent="0.3">
      <c r="B40" s="94">
        <v>43961</v>
      </c>
      <c r="C40" s="123" t="s">
        <v>25</v>
      </c>
      <c r="D40" s="124"/>
      <c r="E40" s="21">
        <f>'Цена на порамнување во ЕУР'!D40*'Среден курс'!$D$11</f>
        <v>0</v>
      </c>
      <c r="F40" s="23">
        <f>'Цена на порамнување во ЕУР'!E40*'Среден курс'!$D$11</f>
        <v>0</v>
      </c>
      <c r="G40" s="23">
        <f>'Цена на порамнување во ЕУР'!F40*'Среден курс'!$D$11</f>
        <v>0</v>
      </c>
      <c r="H40" s="23">
        <f>'Цена на порамнување во ЕУР'!G40*'Среден курс'!$D$11</f>
        <v>0</v>
      </c>
      <c r="I40" s="23">
        <f>'Цена на порамнување во ЕУР'!H40*'Среден курс'!$D$11</f>
        <v>0</v>
      </c>
      <c r="J40" s="23">
        <f>'Цена на порамнување во ЕУР'!I40*'Среден курс'!$D$11</f>
        <v>0</v>
      </c>
      <c r="K40" s="23">
        <f>'Цена на порамнување во ЕУР'!J40*'Среден курс'!$D$11</f>
        <v>0</v>
      </c>
      <c r="L40" s="23">
        <f>'Цена на порамнување во ЕУР'!K40*'Среден курс'!$D$11</f>
        <v>0</v>
      </c>
      <c r="M40" s="23">
        <f>'Цена на порамнување во ЕУР'!L40*'Среден курс'!$D$11</f>
        <v>0</v>
      </c>
      <c r="N40" s="23">
        <f>'Цена на порамнување во ЕУР'!M40*'Среден курс'!$D$11</f>
        <v>0</v>
      </c>
      <c r="O40" s="23">
        <f>'Цена на порамнување во ЕУР'!N40*'Среден курс'!$D$11</f>
        <v>0</v>
      </c>
      <c r="P40" s="23">
        <f>'Цена на порамнување во ЕУР'!O40*'Среден курс'!$D$11</f>
        <v>0</v>
      </c>
      <c r="Q40" s="23">
        <f>'Цена на порамнување во ЕУР'!P40*'Среден курс'!$D$11</f>
        <v>0</v>
      </c>
      <c r="R40" s="23">
        <f>'Цена на порамнување во ЕУР'!Q40*'Среден курс'!$D$11</f>
        <v>0</v>
      </c>
      <c r="S40" s="23">
        <f>'Цена на порамнување во ЕУР'!R40*'Среден курс'!$D$11</f>
        <v>0</v>
      </c>
      <c r="T40" s="23">
        <f>'Цена на порамнување во ЕУР'!S40*'Среден курс'!$D$11</f>
        <v>0</v>
      </c>
      <c r="U40" s="23">
        <f>'Цена на порамнување во ЕУР'!T40*'Среден курс'!$D$11</f>
        <v>0</v>
      </c>
      <c r="V40" s="23">
        <f>'Цена на порамнување во ЕУР'!U40*'Среден курс'!$D$11</f>
        <v>0</v>
      </c>
      <c r="W40" s="23">
        <f>'Цена на порамнување во ЕУР'!V40*'Среден курс'!$D$11</f>
        <v>0</v>
      </c>
      <c r="X40" s="23">
        <f>'Цена на порамнување во ЕУР'!W40*'Среден курс'!$D$11</f>
        <v>0</v>
      </c>
      <c r="Y40" s="23">
        <f>'Цена на порамнување во ЕУР'!X40*'Среден курс'!$D$11</f>
        <v>0</v>
      </c>
      <c r="Z40" s="23">
        <f>'Цена на порамнување во ЕУР'!Y40*'Среден курс'!$D$11</f>
        <v>0</v>
      </c>
      <c r="AA40" s="23">
        <f>'Цена на порамнување во ЕУР'!Z40*'Среден курс'!$D$11</f>
        <v>0</v>
      </c>
      <c r="AB40" s="22">
        <f>'Цена на порамнување во ЕУР'!AA40*'Среден курс'!$D$11</f>
        <v>0</v>
      </c>
    </row>
    <row r="41" spans="2:28" ht="27" thickBot="1" x14ac:dyDescent="0.3">
      <c r="B41" s="95"/>
      <c r="C41" s="123" t="s">
        <v>26</v>
      </c>
      <c r="D41" s="124"/>
      <c r="E41" s="20">
        <f>'Цена на порамнување во ЕУР'!D41*'Среден курс'!$D$11</f>
        <v>554.92566046511627</v>
      </c>
      <c r="F41" s="19">
        <f>'Цена на порамнување во ЕУР'!E41*'Среден курс'!$D$11</f>
        <v>481.87290000000002</v>
      </c>
      <c r="G41" s="19">
        <f>'Цена на порамнување во ЕУР'!F41*'Среден курс'!$D$11</f>
        <v>0</v>
      </c>
      <c r="H41" s="19">
        <f>'Цена на порамнување во ЕУР'!G41*'Среден курс'!$D$11</f>
        <v>0</v>
      </c>
      <c r="I41" s="19">
        <f>'Цена на порамнување во ЕУР'!H41*'Среден курс'!$D$11</f>
        <v>0</v>
      </c>
      <c r="J41" s="19">
        <f>'Цена на порамнување во ЕУР'!I41*'Среден курс'!$D$11</f>
        <v>0</v>
      </c>
      <c r="K41" s="19">
        <f>'Цена на порамнување во ЕУР'!J41*'Среден курс'!$D$11</f>
        <v>0</v>
      </c>
      <c r="L41" s="19">
        <f>'Цена на порамнување во ЕУР'!K41*'Среден курс'!$D$11</f>
        <v>800.96339999999998</v>
      </c>
      <c r="M41" s="19">
        <f>'Цена на порамнување во ЕУР'!L41*'Среден курс'!$D$11</f>
        <v>800.96339999999998</v>
      </c>
      <c r="N41" s="19">
        <f>'Цена на порамнување во ЕУР'!M41*'Среден курс'!$D$11</f>
        <v>800.96340000000009</v>
      </c>
      <c r="O41" s="19">
        <f>'Цена на порамнување во ЕУР'!N41*'Среден курс'!$D$11</f>
        <v>769.58612189349105</v>
      </c>
      <c r="P41" s="19">
        <f>'Цена на порамнување во ЕУР'!O41*'Среден курс'!$D$11</f>
        <v>618.66734043528072</v>
      </c>
      <c r="Q41" s="19">
        <f>'Цена на порамнување во ЕУР'!P41*'Среден курс'!$D$11</f>
        <v>536.12663030907277</v>
      </c>
      <c r="R41" s="19">
        <f>'Цена на порамнување во ЕУР'!Q41*'Среден курс'!$D$11</f>
        <v>537.13494775699394</v>
      </c>
      <c r="S41" s="19">
        <f>'Цена на порамнување во ЕУР'!R41*'Среден курс'!$D$11</f>
        <v>583.51969243757856</v>
      </c>
      <c r="T41" s="19">
        <f>'Цена на порамнување во ЕУР'!S41*'Среден курс'!$D$11</f>
        <v>567.7971516454586</v>
      </c>
      <c r="U41" s="19">
        <f>'Цена на порамнување во ЕУР'!T41*'Среден курс'!$D$11</f>
        <v>568.64663520839395</v>
      </c>
      <c r="V41" s="19">
        <f>'Цена на порамнување во ЕУР'!U41*'Среден курс'!$D$11</f>
        <v>567.86533887995313</v>
      </c>
      <c r="W41" s="19">
        <f>'Цена на порамнување во ЕУР'!V41*'Среден курс'!$D$11</f>
        <v>497.00426399999992</v>
      </c>
      <c r="X41" s="19">
        <f>'Цена на порамнување во ЕУР'!W41*'Среден курс'!$D$11</f>
        <v>541.72714285714278</v>
      </c>
      <c r="Y41" s="19">
        <f>'Цена на порамнување во ЕУР'!X41*'Среден курс'!$D$11</f>
        <v>1077.8168000000001</v>
      </c>
      <c r="Z41" s="19">
        <f>'Цена на порамнување во ЕУР'!Y41*'Среден курс'!$D$11</f>
        <v>804.48222763268757</v>
      </c>
      <c r="AA41" s="19">
        <f>'Цена на порамнување во ЕУР'!Z41*'Среден курс'!$D$11</f>
        <v>570.40640453982667</v>
      </c>
      <c r="AB41" s="18">
        <f>'Цена на порамнување во ЕУР'!AA41*'Среден курс'!$D$11</f>
        <v>617.68338851234921</v>
      </c>
    </row>
    <row r="42" spans="2:28" ht="27" thickBot="1" x14ac:dyDescent="0.3">
      <c r="B42" s="95"/>
      <c r="C42" s="123" t="s">
        <v>27</v>
      </c>
      <c r="D42" s="124"/>
      <c r="E42" s="20">
        <f>'Цена на порамнување во ЕУР'!D42*'Среден курс'!$D$11</f>
        <v>0</v>
      </c>
      <c r="F42" s="19">
        <f>'Цена на порамнување во ЕУР'!E42*'Среден курс'!$D$11</f>
        <v>0</v>
      </c>
      <c r="G42" s="19">
        <f>'Цена на порамнување во ЕУР'!F42*'Среден курс'!$D$11</f>
        <v>704.15719999999999</v>
      </c>
      <c r="H42" s="19">
        <f>'Цена на порамнување во ЕУР'!G42*'Среден курс'!$D$11</f>
        <v>646.19679999999994</v>
      </c>
      <c r="I42" s="19">
        <f>'Цена на порамнување во ЕУР'!H42*'Среден курс'!$D$11</f>
        <v>593.78579999999999</v>
      </c>
      <c r="J42" s="19">
        <f>'Цена на порамнување во ЕУР'!I42*'Среден курс'!$D$11</f>
        <v>558.63959999999997</v>
      </c>
      <c r="K42" s="19">
        <f>'Цена на порамнување во ЕУР'!J42*'Среден курс'!$D$11</f>
        <v>575.28779999999995</v>
      </c>
      <c r="L42" s="19">
        <f>'Цена на порамнување во ЕУР'!K42*'Среден курс'!$D$11</f>
        <v>0</v>
      </c>
      <c r="M42" s="19">
        <f>'Цена на порамнување во ЕУР'!L42*'Среден курс'!$D$11</f>
        <v>0</v>
      </c>
      <c r="N42" s="19">
        <f>'Цена на порамнување во ЕУР'!M42*'Среден курс'!$D$11</f>
        <v>0</v>
      </c>
      <c r="O42" s="19">
        <f>'Цена на порамнување во ЕУР'!N42*'Среден курс'!$D$11</f>
        <v>0</v>
      </c>
      <c r="P42" s="19">
        <f>'Цена на порамнување во ЕУР'!O42*'Среден курс'!$D$11</f>
        <v>0</v>
      </c>
      <c r="Q42" s="19">
        <f>'Цена на порамнување во ЕУР'!P42*'Среден курс'!$D$11</f>
        <v>0</v>
      </c>
      <c r="R42" s="19">
        <f>'Цена на порамнување во ЕУР'!Q42*'Среден курс'!$D$11</f>
        <v>0</v>
      </c>
      <c r="S42" s="19">
        <f>'Цена на порамнување во ЕУР'!R42*'Среден курс'!$D$11</f>
        <v>0</v>
      </c>
      <c r="T42" s="19">
        <f>'Цена на порамнување во ЕУР'!S42*'Среден курс'!$D$11</f>
        <v>0</v>
      </c>
      <c r="U42" s="19">
        <f>'Цена на порамнување во ЕУР'!T42*'Среден курс'!$D$11</f>
        <v>0</v>
      </c>
      <c r="V42" s="19">
        <f>'Цена на порамнување во ЕУР'!U42*'Среден курс'!$D$11</f>
        <v>0</v>
      </c>
      <c r="W42" s="19">
        <f>'Цена на порамнување во ЕУР'!V42*'Среден курс'!$D$11</f>
        <v>0</v>
      </c>
      <c r="X42" s="19">
        <f>'Цена на порамнување во ЕУР'!W42*'Среден курс'!$D$11</f>
        <v>0</v>
      </c>
      <c r="Y42" s="19">
        <f>'Цена на порамнување во ЕУР'!X42*'Среден курс'!$D$11</f>
        <v>0</v>
      </c>
      <c r="Z42" s="19">
        <f>'Цена на порамнување во ЕУР'!Y42*'Среден курс'!$D$11</f>
        <v>0</v>
      </c>
      <c r="AA42" s="19">
        <f>'Цена на порамнување во ЕУР'!Z42*'Среден курс'!$D$11</f>
        <v>0</v>
      </c>
      <c r="AB42" s="18">
        <f>'Цена на порамнување во ЕУР'!AA42*'Среден курс'!$D$11</f>
        <v>0</v>
      </c>
    </row>
    <row r="43" spans="2:28" ht="27" thickBot="1" x14ac:dyDescent="0.3">
      <c r="B43" s="96"/>
      <c r="C43" s="123" t="s">
        <v>28</v>
      </c>
      <c r="D43" s="124"/>
      <c r="E43" s="17">
        <f>'Цена на порамнување во ЕУР'!D43*'Среден курс'!$D$11</f>
        <v>0</v>
      </c>
      <c r="F43" s="16">
        <f>'Цена на порамнување во ЕУР'!E43*'Среден курс'!$D$11</f>
        <v>0</v>
      </c>
      <c r="G43" s="16">
        <f>'Цена на порамнување во ЕУР'!F43*'Среден курс'!$D$11</f>
        <v>2112.4715999999999</v>
      </c>
      <c r="H43" s="16">
        <f>'Цена на порамнување во ЕУР'!G43*'Среден курс'!$D$11</f>
        <v>1938.5904</v>
      </c>
      <c r="I43" s="16">
        <f>'Цена на порамнување во ЕУР'!H43*'Среден курс'!$D$11</f>
        <v>1781.3573999999999</v>
      </c>
      <c r="J43" s="16">
        <f>'Цена на порамнување во ЕУР'!I43*'Среден курс'!$D$11</f>
        <v>1675.9187999999999</v>
      </c>
      <c r="K43" s="16">
        <f>'Цена на порамнување во ЕУР'!J43*'Среден курс'!$D$11</f>
        <v>1725.8633999999997</v>
      </c>
      <c r="L43" s="16">
        <f>'Цена на порамнување во ЕУР'!K43*'Среден курс'!$D$11</f>
        <v>0</v>
      </c>
      <c r="M43" s="16">
        <f>'Цена на порамнување во ЕУР'!L43*'Среден курс'!$D$11</f>
        <v>0</v>
      </c>
      <c r="N43" s="16">
        <f>'Цена на порамнување во ЕУР'!M43*'Среден курс'!$D$11</f>
        <v>0</v>
      </c>
      <c r="O43" s="16">
        <f>'Цена на порамнување во ЕУР'!N43*'Среден курс'!$D$11</f>
        <v>0</v>
      </c>
      <c r="P43" s="16">
        <f>'Цена на порамнување во ЕУР'!O43*'Среден курс'!$D$11</f>
        <v>0</v>
      </c>
      <c r="Q43" s="16">
        <f>'Цена на порамнување во ЕУР'!P43*'Среден курс'!$D$11</f>
        <v>0</v>
      </c>
      <c r="R43" s="16">
        <f>'Цена на порамнување во ЕУР'!Q43*'Среден курс'!$D$11</f>
        <v>0</v>
      </c>
      <c r="S43" s="16">
        <f>'Цена на порамнување во ЕУР'!R43*'Среден курс'!$D$11</f>
        <v>0</v>
      </c>
      <c r="T43" s="16">
        <f>'Цена на порамнување во ЕУР'!S43*'Среден курс'!$D$11</f>
        <v>0</v>
      </c>
      <c r="U43" s="16">
        <f>'Цена на порамнување во ЕУР'!T43*'Среден курс'!$D$11</f>
        <v>0</v>
      </c>
      <c r="V43" s="16">
        <f>'Цена на порамнување во ЕУР'!U43*'Среден курс'!$D$11</f>
        <v>0</v>
      </c>
      <c r="W43" s="16">
        <f>'Цена на порамнување во ЕУР'!V43*'Среден курс'!$D$11</f>
        <v>0</v>
      </c>
      <c r="X43" s="16">
        <f>'Цена на порамнување во ЕУР'!W43*'Среден курс'!$D$11</f>
        <v>0</v>
      </c>
      <c r="Y43" s="16">
        <f>'Цена на порамнување во ЕУР'!X43*'Среден курс'!$D$11</f>
        <v>0</v>
      </c>
      <c r="Z43" s="16">
        <f>'Цена на порамнување во ЕУР'!Y43*'Среден курс'!$D$11</f>
        <v>0</v>
      </c>
      <c r="AA43" s="16">
        <f>'Цена на порамнување во ЕУР'!Z43*'Среден курс'!$D$11</f>
        <v>0</v>
      </c>
      <c r="AB43" s="15">
        <f>'Цена на порамнување во ЕУР'!AA43*'Среден курс'!$D$11</f>
        <v>0</v>
      </c>
    </row>
    <row r="44" spans="2:28" ht="27" thickBot="1" x14ac:dyDescent="0.3">
      <c r="B44" s="94">
        <v>43962</v>
      </c>
      <c r="C44" s="123" t="s">
        <v>25</v>
      </c>
      <c r="D44" s="124"/>
      <c r="E44" s="5">
        <f>'Цена на порамнување во ЕУР'!D44*'Среден курс'!$D$12</f>
        <v>0</v>
      </c>
      <c r="F44" s="7">
        <f>'Цена на порамнување во ЕУР'!E44*'Среден курс'!$D$12</f>
        <v>0</v>
      </c>
      <c r="G44" s="7">
        <f>'Цена на порамнување во ЕУР'!F44*'Среден курс'!$D$12</f>
        <v>0</v>
      </c>
      <c r="H44" s="7">
        <f>'Цена на порамнување во ЕУР'!G44*'Среден курс'!$D$12</f>
        <v>0</v>
      </c>
      <c r="I44" s="7">
        <f>'Цена на порамнување во ЕУР'!H44*'Среден курс'!$D$12</f>
        <v>0</v>
      </c>
      <c r="J44" s="7">
        <f>'Цена на порамнување во ЕУР'!I44*'Среден курс'!$D$12</f>
        <v>0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0</v>
      </c>
      <c r="N44" s="7">
        <f>'Цена на порамнување во ЕУР'!M44*'Среден курс'!$D$12</f>
        <v>0</v>
      </c>
      <c r="O44" s="7">
        <f>'Цена на порамнување во ЕУР'!N44*'Среден курс'!$D$12</f>
        <v>0</v>
      </c>
      <c r="P44" s="7">
        <f>'Цена на порамнување во ЕУР'!O44*'Среден курс'!$D$12</f>
        <v>0</v>
      </c>
      <c r="Q44" s="7">
        <f>'Цена на порамнување во ЕУР'!P44*'Среден курс'!$D$12</f>
        <v>0</v>
      </c>
      <c r="R44" s="7">
        <f>'Цена на порамнување во ЕУР'!Q44*'Среден курс'!$D$12</f>
        <v>0</v>
      </c>
      <c r="S44" s="7">
        <f>'Цена на порамнување во ЕУР'!R44*'Среден курс'!$D$12</f>
        <v>0</v>
      </c>
      <c r="T44" s="7">
        <f>'Цена на порамнување во ЕУР'!S44*'Среден курс'!$D$12</f>
        <v>0</v>
      </c>
      <c r="U44" s="7">
        <f>'Цена на порамнување во ЕУР'!T44*'Среден курс'!$D$12</f>
        <v>0</v>
      </c>
      <c r="V44" s="7">
        <f>'Цена на порамнување во ЕУР'!U44*'Среден курс'!$D$12</f>
        <v>0</v>
      </c>
      <c r="W44" s="7">
        <f>'Цена на порамнување во ЕУР'!V44*'Среден курс'!$D$12</f>
        <v>0</v>
      </c>
      <c r="X44" s="7">
        <f>'Цена на порамнување во ЕУР'!W44*'Среден курс'!$D$12</f>
        <v>0</v>
      </c>
      <c r="Y44" s="7">
        <f>'Цена на порамнување во ЕУР'!X44*'Среден курс'!$D$12</f>
        <v>0</v>
      </c>
      <c r="Z44" s="7">
        <f>'Цена на порамнување во ЕУР'!Y44*'Среден курс'!$D$12</f>
        <v>0</v>
      </c>
      <c r="AA44" s="7">
        <f>'Цена на порамнување во ЕУР'!Z44*'Среден курс'!$D$12</f>
        <v>1860.8987999999999</v>
      </c>
      <c r="AB44" s="6">
        <f>'Цена на порамнување во ЕУР'!AA44*'Среден курс'!$D$12</f>
        <v>1547.0493999999999</v>
      </c>
    </row>
    <row r="45" spans="2:28" ht="27" thickBot="1" x14ac:dyDescent="0.3">
      <c r="B45" s="95"/>
      <c r="C45" s="123" t="s">
        <v>26</v>
      </c>
      <c r="D45" s="124"/>
      <c r="E45" s="4">
        <f>'Цена на порамнување во ЕУР'!D45*'Среден курс'!$D$12</f>
        <v>482.30451999999997</v>
      </c>
      <c r="F45" s="3">
        <f>'Цена на порамнување во ЕУР'!E45*'Среден курс'!$D$12</f>
        <v>482.48949999999996</v>
      </c>
      <c r="G45" s="3">
        <f>'Цена на порамнување во ЕУР'!F45*'Среден курс'!$D$12</f>
        <v>482.48949999999996</v>
      </c>
      <c r="H45" s="3">
        <f>'Цена на порамнување во ЕУР'!G45*'Среден курс'!$D$12</f>
        <v>482.6064413793103</v>
      </c>
      <c r="I45" s="3">
        <f>'Цена на порамнување во ЕУР'!H45*'Среден курс'!$D$12</f>
        <v>482.59226666666666</v>
      </c>
      <c r="J45" s="3">
        <f>'Цена на порамнување во ЕУР'!I45*'Среден курс'!$D$12</f>
        <v>482.47136470588225</v>
      </c>
      <c r="K45" s="3">
        <f>'Цена на порамнување во ЕУР'!J45*'Среден курс'!$D$12</f>
        <v>482.48069142857139</v>
      </c>
      <c r="L45" s="3">
        <f>'Цена на порамнување во ЕУР'!K45*'Среден курс'!$D$12</f>
        <v>711.11504799068143</v>
      </c>
      <c r="M45" s="3">
        <f>'Цена на порамнување во ЕУР'!L45*'Среден курс'!$D$12</f>
        <v>631.44452845204921</v>
      </c>
      <c r="N45" s="3">
        <f>'Цена на порамнување во ЕУР'!M45*'Среден курс'!$D$12</f>
        <v>597.72248673505464</v>
      </c>
      <c r="O45" s="3">
        <f>'Цена на порамнување во ЕУР'!N45*'Среден курс'!$D$12</f>
        <v>495.2529128389728</v>
      </c>
      <c r="P45" s="3">
        <f>'Цена на порамнување во ЕУР'!O45*'Среден курс'!$D$12</f>
        <v>482.49740512820512</v>
      </c>
      <c r="Q45" s="3">
        <f>'Цена на порамнување во ЕУР'!P45*'Среден курс'!$D$12</f>
        <v>487.56007423668939</v>
      </c>
      <c r="R45" s="3">
        <f>'Цена на порамнување во ЕУР'!Q45*'Среден курс'!$D$12</f>
        <v>491.46495490767734</v>
      </c>
      <c r="S45" s="3">
        <f>'Цена на порамнување во ЕУР'!R45*'Среден курс'!$D$12</f>
        <v>642.59746265539513</v>
      </c>
      <c r="T45" s="3">
        <f>'Цена на порамнување во ЕУР'!S45*'Среден курс'!$D$12</f>
        <v>651.95688712805077</v>
      </c>
      <c r="U45" s="3">
        <f>'Цена на порамнување во ЕУР'!T45*'Среден курс'!$D$12</f>
        <v>576.87161568627448</v>
      </c>
      <c r="V45" s="3">
        <f>'Цена на порамнување во ЕУР'!U45*'Среден курс'!$D$12</f>
        <v>649.93386236825779</v>
      </c>
      <c r="W45" s="3">
        <f>'Цена на порамнување во ЕУР'!V45*'Среден курс'!$D$12</f>
        <v>552.30333759750386</v>
      </c>
      <c r="X45" s="3">
        <f>'Цена на порамнување во ЕУР'!W45*'Среден курс'!$D$12</f>
        <v>536.87361999999996</v>
      </c>
      <c r="Y45" s="3">
        <f>'Цена на порамнување во ЕУР'!X45*'Среден курс'!$D$12</f>
        <v>592.98421999999994</v>
      </c>
      <c r="Z45" s="3">
        <f>'Цена на порамнување во ЕУР'!Y45*'Среден курс'!$D$12</f>
        <v>483.19418571428571</v>
      </c>
      <c r="AA45" s="3">
        <f>'Цена на порамнување во ЕУР'!Z45*'Среден курс'!$D$12</f>
        <v>0</v>
      </c>
      <c r="AB45" s="2">
        <f>'Цена на порамнување во ЕУР'!AA45*'Среден курс'!$D$12</f>
        <v>0</v>
      </c>
    </row>
    <row r="46" spans="2:28" ht="27" thickBot="1" x14ac:dyDescent="0.3">
      <c r="B46" s="95"/>
      <c r="C46" s="123" t="s">
        <v>27</v>
      </c>
      <c r="D46" s="124"/>
      <c r="E46" s="4">
        <f>'Цена на порамнување во ЕУР'!D46*'Среден курс'!$D$12</f>
        <v>0</v>
      </c>
      <c r="F46" s="3">
        <f>'Цена на порамнување во ЕУР'!E46*'Среден курс'!$D$12</f>
        <v>0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0</v>
      </c>
      <c r="I46" s="3">
        <f>'Цена на порамнување во ЕУР'!H46*'Среден курс'!$D$12</f>
        <v>0</v>
      </c>
      <c r="J46" s="3">
        <f>'Цена на порамнување во ЕУР'!I46*'Среден курс'!$D$12</f>
        <v>0</v>
      </c>
      <c r="K46" s="3">
        <f>'Цена на порамнување во ЕУР'!J46*'Среден курс'!$D$12</f>
        <v>0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thickBot="1" x14ac:dyDescent="0.3">
      <c r="B47" s="96"/>
      <c r="C47" s="123" t="s">
        <v>28</v>
      </c>
      <c r="D47" s="124"/>
      <c r="E47" s="4">
        <f>'Цена на порамнување во ЕУР'!D47*'Среден курс'!$D$12</f>
        <v>0</v>
      </c>
      <c r="F47" s="3">
        <f>'Цена на порамнување во ЕУР'!E47*'Среден курс'!$D$12</f>
        <v>0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0</v>
      </c>
      <c r="I47" s="3">
        <f>'Цена на порамнување во ЕУР'!H47*'Среден курс'!$D$12</f>
        <v>0</v>
      </c>
      <c r="J47" s="3">
        <f>'Цена на порамнување во ЕУР'!I47*'Среден курс'!$D$12</f>
        <v>0</v>
      </c>
      <c r="K47" s="3">
        <f>'Цена на порамнување во ЕУР'!J47*'Среден курс'!$D$12</f>
        <v>0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thickBot="1" x14ac:dyDescent="0.3">
      <c r="B48" s="94">
        <v>43963</v>
      </c>
      <c r="C48" s="123" t="s">
        <v>25</v>
      </c>
      <c r="D48" s="124"/>
      <c r="E48" s="21">
        <f>'Цена на порамнување во ЕУР'!D48*'Среден курс'!$D$13</f>
        <v>0</v>
      </c>
      <c r="F48" s="23">
        <f>'Цена на порамнување во ЕУР'!E48*'Среден курс'!$D$13</f>
        <v>0</v>
      </c>
      <c r="G48" s="23">
        <f>'Цена на порамнување во ЕУР'!F48*'Среден курс'!$D$13</f>
        <v>0</v>
      </c>
      <c r="H48" s="23">
        <f>'Цена на порамнување во ЕУР'!G48*'Среден курс'!$D$13</f>
        <v>0</v>
      </c>
      <c r="I48" s="23">
        <f>'Цена на порамнување во ЕУР'!H48*'Среден курс'!$D$13</f>
        <v>0</v>
      </c>
      <c r="J48" s="23">
        <f>'Цена на порамнување во ЕУР'!I48*'Среден курс'!$D$13</f>
        <v>0</v>
      </c>
      <c r="K48" s="23">
        <f>'Цена на порамнување во ЕУР'!J48*'Среден курс'!$D$13</f>
        <v>0</v>
      </c>
      <c r="L48" s="23">
        <f>'Цена на порамнување во ЕУР'!K48*'Среден курс'!$D$13</f>
        <v>0</v>
      </c>
      <c r="M48" s="23">
        <f>'Цена на порамнување во ЕУР'!L48*'Среден курс'!$D$13</f>
        <v>0</v>
      </c>
      <c r="N48" s="23">
        <f>'Цена на порамнување во ЕУР'!M48*'Среден курс'!$D$13</f>
        <v>0</v>
      </c>
      <c r="O48" s="23">
        <f>'Цена на порамнување во ЕУР'!N48*'Среден курс'!$D$13</f>
        <v>0</v>
      </c>
      <c r="P48" s="23">
        <f>'Цена на порамнување во ЕУР'!O48*'Среден курс'!$D$13</f>
        <v>0</v>
      </c>
      <c r="Q48" s="23">
        <f>'Цена на порамнување во ЕУР'!P48*'Среден курс'!$D$13</f>
        <v>0</v>
      </c>
      <c r="R48" s="23">
        <f>'Цена на порамнување во ЕУР'!Q48*'Среден курс'!$D$13</f>
        <v>1642.3147079999999</v>
      </c>
      <c r="S48" s="23">
        <f>'Цена на порамнување во ЕУР'!R48*'Среден курс'!$D$13</f>
        <v>1573.859232</v>
      </c>
      <c r="T48" s="23">
        <f>'Цена на порамнување во ЕУР'!S48*'Среден курс'!$D$13</f>
        <v>0</v>
      </c>
      <c r="U48" s="23">
        <f>'Цена на порамнување во ЕУР'!T48*'Среден курс'!$D$13</f>
        <v>0</v>
      </c>
      <c r="V48" s="23">
        <f>'Цена на порамнување во ЕУР'!U48*'Среден курс'!$D$13</f>
        <v>0</v>
      </c>
      <c r="W48" s="23">
        <f>'Цена на порамнување во ЕУР'!V48*'Среден курс'!$D$13</f>
        <v>0</v>
      </c>
      <c r="X48" s="23">
        <f>'Цена на порамнување во ЕУР'!W48*'Среден курс'!$D$13</f>
        <v>0</v>
      </c>
      <c r="Y48" s="23">
        <f>'Цена на порамнување во ЕУР'!X48*'Среден курс'!$D$13</f>
        <v>0</v>
      </c>
      <c r="Z48" s="23">
        <f>'Цена на порамнување во ЕУР'!Y48*'Среден курс'!$D$13</f>
        <v>0</v>
      </c>
      <c r="AA48" s="23">
        <f>'Цена на порамнување во ЕУР'!Z48*'Среден курс'!$D$13</f>
        <v>0</v>
      </c>
      <c r="AB48" s="22">
        <f>'Цена на порамнување во ЕУР'!AA48*'Среден курс'!$D$13</f>
        <v>0</v>
      </c>
    </row>
    <row r="49" spans="2:28" ht="27" thickBot="1" x14ac:dyDescent="0.3">
      <c r="B49" s="95"/>
      <c r="C49" s="123" t="s">
        <v>26</v>
      </c>
      <c r="D49" s="124"/>
      <c r="E49" s="20">
        <f>'Цена на порамнување во ЕУР'!D49*'Среден курс'!$D$13</f>
        <v>482.07715957894726</v>
      </c>
      <c r="F49" s="19">
        <f>'Цена на порамнување во ЕУР'!E49*'Среден курс'!$D$13</f>
        <v>482.44249302127656</v>
      </c>
      <c r="G49" s="19">
        <f>'Цена на порамнување во ЕУР'!F49*'Среден курс'!$D$13</f>
        <v>482.39525520000001</v>
      </c>
      <c r="H49" s="19">
        <f>'Цена на порамнување во ЕУР'!G49*'Среден курс'!$D$13</f>
        <v>482.35235321739128</v>
      </c>
      <c r="I49" s="19">
        <f>'Цена на порамнување во ЕУР'!H49*'Среден курс'!$D$13</f>
        <v>482.7087525</v>
      </c>
      <c r="J49" s="19">
        <f>'Цена на порамнување во ЕУР'!I49*'Среден курс'!$D$13</f>
        <v>482.58026999999998</v>
      </c>
      <c r="K49" s="19">
        <f>'Цена на порамнување во ЕУР'!J49*'Среден курс'!$D$13</f>
        <v>482.69723337931032</v>
      </c>
      <c r="L49" s="19">
        <f>'Цена на порамнување во ЕУР'!K49*'Среден курс'!$D$13</f>
        <v>713.36478864211108</v>
      </c>
      <c r="M49" s="19">
        <f>'Цена на порамнување во ЕУР'!L49*'Среден курс'!$D$13</f>
        <v>687.332410015748</v>
      </c>
      <c r="N49" s="19">
        <f>'Цена на порамнување во ЕУР'!M49*'Среден курс'!$D$13</f>
        <v>554.99948944717016</v>
      </c>
      <c r="O49" s="19">
        <f>'Цена на порамнување во ЕУР'!N49*'Среден курс'!$D$13</f>
        <v>482.58026999999998</v>
      </c>
      <c r="P49" s="19">
        <f>'Цена на порамнување во ЕУР'!O49*'Среден курс'!$D$13</f>
        <v>481.96355399999999</v>
      </c>
      <c r="Q49" s="19">
        <f>'Цена на порамнување во ЕУР'!P49*'Среден курс'!$D$13</f>
        <v>482.44811657142856</v>
      </c>
      <c r="R49" s="19">
        <f>'Цена на порамнување во ЕУР'!Q49*'Среден курс'!$D$13</f>
        <v>0</v>
      </c>
      <c r="S49" s="19">
        <f>'Цена на порамнување во ЕУР'!R49*'Среден курс'!$D$13</f>
        <v>0</v>
      </c>
      <c r="T49" s="19">
        <f>'Цена на порамнување во ЕУР'!S49*'Среден курс'!$D$13</f>
        <v>801.11408399999993</v>
      </c>
      <c r="U49" s="19">
        <f>'Цена на порамнување во ЕУР'!T49*'Среден курс'!$D$13</f>
        <v>801.11408399999993</v>
      </c>
      <c r="V49" s="19">
        <f>'Цена на порамнување во ЕУР'!U49*'Среден курс'!$D$13</f>
        <v>578.17975555207909</v>
      </c>
      <c r="W49" s="19">
        <f>'Цена на порамнување во ЕУР'!V49*'Среден курс'!$D$13</f>
        <v>709.19882281000923</v>
      </c>
      <c r="X49" s="19">
        <f>'Цена на порамнување во ЕУР'!W49*'Среден курс'!$D$13</f>
        <v>655.87746599999991</v>
      </c>
      <c r="Y49" s="19">
        <f>'Цена на порамнување во ЕУР'!X49*'Среден курс'!$D$13</f>
        <v>779.7967391276959</v>
      </c>
      <c r="Z49" s="19">
        <f>'Цена на порамнување во ЕУР'!Y49*'Среден курс'!$D$13</f>
        <v>597.43411350586803</v>
      </c>
      <c r="AA49" s="19">
        <f>'Цена на порамнување во ЕУР'!Z49*'Среден курс'!$D$13</f>
        <v>554.32276788493664</v>
      </c>
      <c r="AB49" s="18">
        <f>'Цена на порамнување во ЕУР'!AA49*'Среден курс'!$D$13</f>
        <v>566.7511223767093</v>
      </c>
    </row>
    <row r="50" spans="2:28" ht="27" thickBot="1" x14ac:dyDescent="0.3">
      <c r="B50" s="95"/>
      <c r="C50" s="123" t="s">
        <v>27</v>
      </c>
      <c r="D50" s="124"/>
      <c r="E50" s="20">
        <f>'Цена на порамнување во ЕУР'!D50*'Среден курс'!$D$13</f>
        <v>0</v>
      </c>
      <c r="F50" s="19">
        <f>'Цена на порамнување во ЕУР'!E50*'Среден курс'!$D$13</f>
        <v>0</v>
      </c>
      <c r="G50" s="19">
        <f>'Цена на порамнување во ЕУР'!F50*'Среден курс'!$D$13</f>
        <v>0</v>
      </c>
      <c r="H50" s="19">
        <f>'Цена на порамнување во ЕУР'!G50*'Среден курс'!$D$13</f>
        <v>0</v>
      </c>
      <c r="I50" s="19">
        <f>'Цена на порамнување во ЕУР'!H50*'Среден курс'!$D$13</f>
        <v>0</v>
      </c>
      <c r="J50" s="19">
        <f>'Цена на порамнување во ЕУР'!I50*'Среден курс'!$D$13</f>
        <v>0</v>
      </c>
      <c r="K50" s="19">
        <f>'Цена на порамнување во ЕУР'!J50*'Среден курс'!$D$13</f>
        <v>0</v>
      </c>
      <c r="L50" s="19">
        <f>'Цена на порамнување во ЕУР'!K50*'Среден курс'!$D$13</f>
        <v>0</v>
      </c>
      <c r="M50" s="19">
        <f>'Цена на порамнување во ЕУР'!L50*'Среден курс'!$D$13</f>
        <v>0</v>
      </c>
      <c r="N50" s="19">
        <f>'Цена на порамнување во ЕУР'!M50*'Среден курс'!$D$13</f>
        <v>0</v>
      </c>
      <c r="O50" s="19">
        <f>'Цена на порамнување во ЕУР'!N50*'Среден курс'!$D$13</f>
        <v>0</v>
      </c>
      <c r="P50" s="19">
        <f>'Цена на порамнување во ЕУР'!O50*'Среден курс'!$D$13</f>
        <v>0</v>
      </c>
      <c r="Q50" s="19">
        <f>'Цена на порамнување во ЕУР'!P50*'Среден курс'!$D$13</f>
        <v>0</v>
      </c>
      <c r="R50" s="19">
        <f>'Цена на порамнување во ЕУР'!Q50*'Среден курс'!$D$13</f>
        <v>0</v>
      </c>
      <c r="S50" s="19">
        <f>'Цена на порамнување во ЕУР'!R50*'Среден курс'!$D$13</f>
        <v>0</v>
      </c>
      <c r="T50" s="19">
        <f>'Цена на порамнување во ЕУР'!S50*'Среден курс'!$D$13</f>
        <v>0</v>
      </c>
      <c r="U50" s="19">
        <f>'Цена на порамнување во ЕУР'!T50*'Среден курс'!$D$13</f>
        <v>0</v>
      </c>
      <c r="V50" s="19">
        <f>'Цена на порамнување во ЕУР'!U50*'Среден курс'!$D$13</f>
        <v>0</v>
      </c>
      <c r="W50" s="19">
        <f>'Цена на порамнување во ЕУР'!V50*'Среден курс'!$D$13</f>
        <v>0</v>
      </c>
      <c r="X50" s="19">
        <f>'Цена на порамнување во ЕУР'!W50*'Среден курс'!$D$13</f>
        <v>0</v>
      </c>
      <c r="Y50" s="19">
        <f>'Цена на порамнување во ЕУР'!X50*'Среден курс'!$D$13</f>
        <v>0</v>
      </c>
      <c r="Z50" s="19">
        <f>'Цена на порамнување во ЕУР'!Y50*'Среден курс'!$D$13</f>
        <v>0</v>
      </c>
      <c r="AA50" s="19">
        <f>'Цена на порамнување во ЕУР'!Z50*'Среден курс'!$D$13</f>
        <v>0</v>
      </c>
      <c r="AB50" s="18">
        <f>'Цена на порамнување во ЕУР'!AA50*'Среден курс'!$D$13</f>
        <v>0</v>
      </c>
    </row>
    <row r="51" spans="2:28" ht="27" thickBot="1" x14ac:dyDescent="0.3">
      <c r="B51" s="96"/>
      <c r="C51" s="123" t="s">
        <v>28</v>
      </c>
      <c r="D51" s="124"/>
      <c r="E51" s="17">
        <f>'Цена на порамнување во ЕУР'!D51*'Среден курс'!$D$13</f>
        <v>0</v>
      </c>
      <c r="F51" s="16">
        <f>'Цена на порамнување во ЕУР'!E51*'Среден курс'!$D$13</f>
        <v>0</v>
      </c>
      <c r="G51" s="16">
        <f>'Цена на порамнување во ЕУР'!F51*'Среден курс'!$D$13</f>
        <v>0</v>
      </c>
      <c r="H51" s="16">
        <f>'Цена на порамнување во ЕУР'!G51*'Среден курс'!$D$13</f>
        <v>0</v>
      </c>
      <c r="I51" s="16">
        <f>'Цена на порамнување во ЕУР'!H51*'Среден курс'!$D$13</f>
        <v>0</v>
      </c>
      <c r="J51" s="16">
        <f>'Цена на порамнување во ЕУР'!I51*'Среден курс'!$D$13</f>
        <v>0</v>
      </c>
      <c r="K51" s="16">
        <f>'Цена на порамнување во ЕУР'!J51*'Среден курс'!$D$13</f>
        <v>0</v>
      </c>
      <c r="L51" s="16">
        <f>'Цена на порамнување во ЕУР'!K51*'Среден курс'!$D$13</f>
        <v>0</v>
      </c>
      <c r="M51" s="16">
        <f>'Цена на порамнување во ЕУР'!L51*'Среден курс'!$D$13</f>
        <v>0</v>
      </c>
      <c r="N51" s="16">
        <f>'Цена на порамнување во ЕУР'!M51*'Среден курс'!$D$13</f>
        <v>0</v>
      </c>
      <c r="O51" s="16">
        <f>'Цена на порамнување во ЕУР'!N51*'Среден курс'!$D$13</f>
        <v>0</v>
      </c>
      <c r="P51" s="16">
        <f>'Цена на порамнување во ЕУР'!O51*'Среден курс'!$D$13</f>
        <v>0</v>
      </c>
      <c r="Q51" s="16">
        <f>'Цена на порамнување во ЕУР'!P51*'Среден курс'!$D$13</f>
        <v>0</v>
      </c>
      <c r="R51" s="16">
        <f>'Цена на порамнување во ЕУР'!Q51*'Среден курс'!$D$13</f>
        <v>0</v>
      </c>
      <c r="S51" s="16">
        <f>'Цена на порамнување во ЕУР'!R51*'Среден курс'!$D$13</f>
        <v>0</v>
      </c>
      <c r="T51" s="16">
        <f>'Цена на порамнување во ЕУР'!S51*'Среден курс'!$D$13</f>
        <v>0</v>
      </c>
      <c r="U51" s="16">
        <f>'Цена на порамнување во ЕУР'!T51*'Среден курс'!$D$13</f>
        <v>0</v>
      </c>
      <c r="V51" s="16">
        <f>'Цена на порамнување во ЕУР'!U51*'Среден курс'!$D$13</f>
        <v>0</v>
      </c>
      <c r="W51" s="16">
        <f>'Цена на порамнување во ЕУР'!V51*'Среден курс'!$D$13</f>
        <v>0</v>
      </c>
      <c r="X51" s="16">
        <f>'Цена на порамнување во ЕУР'!W51*'Среден курс'!$D$13</f>
        <v>0</v>
      </c>
      <c r="Y51" s="16">
        <f>'Цена на порамнување во ЕУР'!X51*'Среден курс'!$D$13</f>
        <v>0</v>
      </c>
      <c r="Z51" s="16">
        <f>'Цена на порамнување во ЕУР'!Y51*'Среден курс'!$D$13</f>
        <v>0</v>
      </c>
      <c r="AA51" s="16">
        <f>'Цена на порамнување во ЕУР'!Z51*'Среден курс'!$D$13</f>
        <v>0</v>
      </c>
      <c r="AB51" s="15">
        <f>'Цена на порамнување во ЕУР'!AA51*'Среден курс'!$D$13</f>
        <v>0</v>
      </c>
    </row>
    <row r="52" spans="2:28" ht="27" thickBot="1" x14ac:dyDescent="0.3">
      <c r="B52" s="94">
        <v>43964</v>
      </c>
      <c r="C52" s="123" t="s">
        <v>25</v>
      </c>
      <c r="D52" s="124"/>
      <c r="E52" s="21">
        <f>'Цена на порамнување во ЕУР'!D52*'Среден курс'!$D$14</f>
        <v>0</v>
      </c>
      <c r="F52" s="23">
        <f>'Цена на порамнување во ЕУР'!E52*'Среден курс'!$D$14</f>
        <v>0</v>
      </c>
      <c r="G52" s="23">
        <f>'Цена на порамнување во ЕУР'!F52*'Среден курс'!$D$14</f>
        <v>0</v>
      </c>
      <c r="H52" s="23">
        <f>'Цена на порамнување во ЕУР'!G52*'Среден курс'!$D$14</f>
        <v>0</v>
      </c>
      <c r="I52" s="23">
        <f>'Цена на порамнување во ЕУР'!H52*'Среден курс'!$D$14</f>
        <v>0</v>
      </c>
      <c r="J52" s="23">
        <f>'Цена на порамнување во ЕУР'!I52*'Среден курс'!$D$14</f>
        <v>0</v>
      </c>
      <c r="K52" s="23">
        <f>'Цена на порамнување во ЕУР'!J52*'Среден курс'!$D$14</f>
        <v>0</v>
      </c>
      <c r="L52" s="23">
        <f>'Цена на порамнување во ЕУР'!K52*'Среден курс'!$D$14</f>
        <v>0</v>
      </c>
      <c r="M52" s="23">
        <f>'Цена на порамнување во ЕУР'!L52*'Среден курс'!$D$14</f>
        <v>0</v>
      </c>
      <c r="N52" s="23">
        <f>'Цена на порамнување во ЕУР'!M52*'Среден курс'!$D$14</f>
        <v>0</v>
      </c>
      <c r="O52" s="23">
        <f>'Цена на порамнување во ЕУР'!N52*'Среден курс'!$D$14</f>
        <v>0</v>
      </c>
      <c r="P52" s="23">
        <f>'Цена на порамнување во ЕУР'!O52*'Среден курс'!$D$14</f>
        <v>0</v>
      </c>
      <c r="Q52" s="23">
        <f>'Цена на порамнување во ЕУР'!P52*'Среден курс'!$D$14</f>
        <v>0</v>
      </c>
      <c r="R52" s="23">
        <f>'Цена на порамнување во ЕУР'!Q52*'Среден курс'!$D$14</f>
        <v>0</v>
      </c>
      <c r="S52" s="23">
        <f>'Цена на порамнување во ЕУР'!R52*'Среден курс'!$D$14</f>
        <v>0</v>
      </c>
      <c r="T52" s="23">
        <f>'Цена на порамнување во ЕУР'!S52*'Среден курс'!$D$14</f>
        <v>0</v>
      </c>
      <c r="U52" s="23">
        <f>'Цена на порамнување во ЕУР'!T52*'Среден курс'!$D$14</f>
        <v>0</v>
      </c>
      <c r="V52" s="23">
        <f>'Цена на порамнување во ЕУР'!U52*'Среден курс'!$D$14</f>
        <v>0</v>
      </c>
      <c r="W52" s="23">
        <f>'Цена на порамнување во ЕУР'!V52*'Среден курс'!$D$14</f>
        <v>0</v>
      </c>
      <c r="X52" s="23">
        <f>'Цена на порамнување во ЕУР'!W52*'Среден курс'!$D$14</f>
        <v>0</v>
      </c>
      <c r="Y52" s="23">
        <f>'Цена на порамнување во ЕУР'!X52*'Среден курс'!$D$14</f>
        <v>0</v>
      </c>
      <c r="Z52" s="23">
        <f>'Цена на порамнување во ЕУР'!Y52*'Среден курс'!$D$14</f>
        <v>0</v>
      </c>
      <c r="AA52" s="23">
        <f>'Цена на порамнување во ЕУР'!Z52*'Среден курс'!$D$14</f>
        <v>0</v>
      </c>
      <c r="AB52" s="22">
        <f>'Цена на порамнување во ЕУР'!AA52*'Среден курс'!$D$14</f>
        <v>0</v>
      </c>
    </row>
    <row r="53" spans="2:28" ht="27" thickBot="1" x14ac:dyDescent="0.3">
      <c r="B53" s="95"/>
      <c r="C53" s="123" t="s">
        <v>26</v>
      </c>
      <c r="D53" s="124"/>
      <c r="E53" s="20">
        <f>'Цена на порамнување во ЕУР'!D53*'Среден курс'!$D$14</f>
        <v>482.10336563265304</v>
      </c>
      <c r="F53" s="19">
        <f>'Цена на порамнување во ЕУР'!E53*'Среден курс'!$D$14</f>
        <v>482.61313500000006</v>
      </c>
      <c r="G53" s="19">
        <f>'Цена на порамнување во ЕУР'!F53*'Среден курс'!$D$14</f>
        <v>482.61313500000006</v>
      </c>
      <c r="H53" s="19">
        <f>'Цена на порамнување во ЕУР'!G53*'Среден курс'!$D$14</f>
        <v>482.61313500000006</v>
      </c>
      <c r="I53" s="19">
        <f>'Цена на порамнување во ЕУР'!H53*'Среден курс'!$D$14</f>
        <v>482.74529742857146</v>
      </c>
      <c r="J53" s="19">
        <f>'Цена на порамнување во ЕУР'!I53*'Среден курс'!$D$14</f>
        <v>482.42542604347824</v>
      </c>
      <c r="K53" s="19">
        <f>'Цена на порамнување во ЕУР'!J53*'Среден курс'!$D$14</f>
        <v>560.32464300000004</v>
      </c>
      <c r="L53" s="19">
        <f>'Цена на порамнување во ЕУР'!K53*'Среден курс'!$D$14</f>
        <v>914.48491106393874</v>
      </c>
      <c r="M53" s="19">
        <f>'Цена на порамнување во ЕУР'!L53*'Среден курс'!$D$14</f>
        <v>831.72702233428674</v>
      </c>
      <c r="N53" s="19">
        <f>'Цена на порамнување во ЕУР'!M53*'Среден курс'!$D$14</f>
        <v>671.36171212692966</v>
      </c>
      <c r="O53" s="19">
        <f>'Цена на порамнување во ЕУР'!N53*'Среден курс'!$D$14</f>
        <v>564.64194899999995</v>
      </c>
      <c r="P53" s="19">
        <f>'Цена на порамнување во ЕУР'!O53*'Среден курс'!$D$14</f>
        <v>624.25529940013894</v>
      </c>
      <c r="Q53" s="19">
        <f>'Цена на порамнување во ЕУР'!P53*'Среден курс'!$D$14</f>
        <v>523.31916300000012</v>
      </c>
      <c r="R53" s="19">
        <f>'Цена на порамнување во ЕУР'!Q53*'Среден курс'!$D$14</f>
        <v>483.84665100000007</v>
      </c>
      <c r="S53" s="19">
        <f>'Цена на порамнување во ЕУР'!R53*'Среден курс'!$D$14</f>
        <v>482.30475600000005</v>
      </c>
      <c r="T53" s="19">
        <f>'Цена на порамнување во ЕУР'!S53*'Среден курс'!$D$14</f>
        <v>482.30475600000005</v>
      </c>
      <c r="U53" s="19">
        <f>'Цена на порамнување во ЕУР'!T53*'Среден курс'!$D$14</f>
        <v>487.23882000000003</v>
      </c>
      <c r="V53" s="19">
        <f>'Цена на порамнување во ЕУР'!U53*'Среден курс'!$D$14</f>
        <v>628.28927751525737</v>
      </c>
      <c r="W53" s="19">
        <f>'Цена на порамнување во ЕУР'!V53*'Среден курс'!$D$14</f>
        <v>701.78946329978442</v>
      </c>
      <c r="X53" s="19">
        <f>'Цена на порамнување во ЕУР'!W53*'Среден курс'!$D$14</f>
        <v>938.43238203592819</v>
      </c>
      <c r="Y53" s="19">
        <f>'Цена на порамнување во ЕУР'!X53*'Среден курс'!$D$14</f>
        <v>628.90813260000004</v>
      </c>
      <c r="Z53" s="19">
        <f>'Цена на порамнување во ЕУР'!Y53*'Среден курс'!$D$14</f>
        <v>552.53121355776898</v>
      </c>
      <c r="AA53" s="19">
        <f>'Цена на порамнување во ЕУР'!Z53*'Среден курс'!$D$14</f>
        <v>617.97334888966554</v>
      </c>
      <c r="AB53" s="18">
        <f>'Цена на порамнување во ЕУР'!AA53*'Среден курс'!$D$14</f>
        <v>547.01012551648353</v>
      </c>
    </row>
    <row r="54" spans="2:28" ht="27" thickBot="1" x14ac:dyDescent="0.3">
      <c r="B54" s="95"/>
      <c r="C54" s="123" t="s">
        <v>27</v>
      </c>
      <c r="D54" s="124"/>
      <c r="E54" s="20">
        <f>'Цена на порамнување во ЕУР'!D54*'Среден курс'!$D$14</f>
        <v>0</v>
      </c>
      <c r="F54" s="19">
        <f>'Цена на порамнување во ЕУР'!E54*'Среден курс'!$D$14</f>
        <v>0</v>
      </c>
      <c r="G54" s="19">
        <f>'Цена на порамнување во ЕУР'!F54*'Среден курс'!$D$14</f>
        <v>0</v>
      </c>
      <c r="H54" s="19">
        <f>'Цена на порамнување во ЕУР'!G54*'Среден курс'!$D$14</f>
        <v>0</v>
      </c>
      <c r="I54" s="19">
        <f>'Цена на порамнување во ЕУР'!H54*'Среден курс'!$D$14</f>
        <v>0</v>
      </c>
      <c r="J54" s="19">
        <f>'Цена на порамнување во ЕУР'!I54*'Среден курс'!$D$14</f>
        <v>0</v>
      </c>
      <c r="K54" s="19">
        <f>'Цена на порамнување во ЕУР'!J54*'Среден курс'!$D$14</f>
        <v>0</v>
      </c>
      <c r="L54" s="19">
        <f>'Цена на порамнување во ЕУР'!K54*'Среден курс'!$D$14</f>
        <v>0</v>
      </c>
      <c r="M54" s="19">
        <f>'Цена на порамнување во ЕУР'!L54*'Среден курс'!$D$14</f>
        <v>0</v>
      </c>
      <c r="N54" s="19">
        <f>'Цена на порамнување во ЕУР'!M54*'Среден курс'!$D$14</f>
        <v>0</v>
      </c>
      <c r="O54" s="19">
        <f>'Цена на порамнување во ЕУР'!N54*'Среден курс'!$D$14</f>
        <v>0</v>
      </c>
      <c r="P54" s="19">
        <f>'Цена на порамнување во ЕУР'!O54*'Среден курс'!$D$14</f>
        <v>0</v>
      </c>
      <c r="Q54" s="19">
        <f>'Цена на порамнување во ЕУР'!P54*'Среден курс'!$D$14</f>
        <v>0</v>
      </c>
      <c r="R54" s="19">
        <f>'Цена на порамнување во ЕУР'!Q54*'Среден курс'!$D$14</f>
        <v>0</v>
      </c>
      <c r="S54" s="19">
        <f>'Цена на порамнување во ЕУР'!R54*'Среден курс'!$D$14</f>
        <v>0</v>
      </c>
      <c r="T54" s="19">
        <f>'Цена на порамнување во ЕУР'!S54*'Среден курс'!$D$14</f>
        <v>0</v>
      </c>
      <c r="U54" s="19">
        <f>'Цена на порамнување во ЕУР'!T54*'Среден курс'!$D$14</f>
        <v>0</v>
      </c>
      <c r="V54" s="19">
        <f>'Цена на порамнување во ЕУР'!U54*'Среден курс'!$D$14</f>
        <v>0</v>
      </c>
      <c r="W54" s="19">
        <f>'Цена на порамнување во ЕУР'!V54*'Среден курс'!$D$14</f>
        <v>0</v>
      </c>
      <c r="X54" s="19">
        <f>'Цена на порамнување во ЕУР'!W54*'Среден курс'!$D$14</f>
        <v>0</v>
      </c>
      <c r="Y54" s="19">
        <f>'Цена на порамнување во ЕУР'!X54*'Среден курс'!$D$14</f>
        <v>0</v>
      </c>
      <c r="Z54" s="19">
        <f>'Цена на порамнување во ЕУР'!Y54*'Среден курс'!$D$14</f>
        <v>0</v>
      </c>
      <c r="AA54" s="19">
        <f>'Цена на порамнување во ЕУР'!Z54*'Среден курс'!$D$14</f>
        <v>0</v>
      </c>
      <c r="AB54" s="18">
        <f>'Цена на порамнување во ЕУР'!AA54*'Среден курс'!$D$14</f>
        <v>0</v>
      </c>
    </row>
    <row r="55" spans="2:28" ht="27" thickBot="1" x14ac:dyDescent="0.3">
      <c r="B55" s="96"/>
      <c r="C55" s="123" t="s">
        <v>28</v>
      </c>
      <c r="D55" s="124"/>
      <c r="E55" s="17">
        <f>'Цена на порамнување во ЕУР'!D55*'Среден курс'!$D$14</f>
        <v>0</v>
      </c>
      <c r="F55" s="16">
        <f>'Цена на порамнување во ЕУР'!E55*'Среден курс'!$D$14</f>
        <v>0</v>
      </c>
      <c r="G55" s="16">
        <f>'Цена на порамнување во ЕУР'!F55*'Среден курс'!$D$14</f>
        <v>0</v>
      </c>
      <c r="H55" s="16">
        <f>'Цена на порамнување во ЕУР'!G55*'Среден курс'!$D$14</f>
        <v>0</v>
      </c>
      <c r="I55" s="16">
        <f>'Цена на порамнување во ЕУР'!H55*'Среден курс'!$D$14</f>
        <v>0</v>
      </c>
      <c r="J55" s="16">
        <f>'Цена на порамнување во ЕУР'!I55*'Среден курс'!$D$14</f>
        <v>0</v>
      </c>
      <c r="K55" s="16">
        <f>'Цена на порамнување во ЕУР'!J55*'Среден курс'!$D$14</f>
        <v>0</v>
      </c>
      <c r="L55" s="16">
        <f>'Цена на порамнување во ЕУР'!K55*'Среден курс'!$D$14</f>
        <v>0</v>
      </c>
      <c r="M55" s="16">
        <f>'Цена на порамнување во ЕУР'!L55*'Среден курс'!$D$14</f>
        <v>0</v>
      </c>
      <c r="N55" s="16">
        <f>'Цена на порамнување во ЕУР'!M55*'Среден курс'!$D$14</f>
        <v>0</v>
      </c>
      <c r="O55" s="16">
        <f>'Цена на порамнување во ЕУР'!N55*'Среден курс'!$D$14</f>
        <v>0</v>
      </c>
      <c r="P55" s="16">
        <f>'Цена на порамнување во ЕУР'!O55*'Среден курс'!$D$14</f>
        <v>0</v>
      </c>
      <c r="Q55" s="16">
        <f>'Цена на порамнување во ЕУР'!P55*'Среден курс'!$D$14</f>
        <v>0</v>
      </c>
      <c r="R55" s="16">
        <f>'Цена на порамнување во ЕУР'!Q55*'Среден курс'!$D$14</f>
        <v>0</v>
      </c>
      <c r="S55" s="16">
        <f>'Цена на порамнување во ЕУР'!R55*'Среден курс'!$D$14</f>
        <v>0</v>
      </c>
      <c r="T55" s="16">
        <f>'Цена на порамнување во ЕУР'!S55*'Среден курс'!$D$14</f>
        <v>0</v>
      </c>
      <c r="U55" s="16">
        <f>'Цена на порамнување во ЕУР'!T55*'Среден курс'!$D$14</f>
        <v>0</v>
      </c>
      <c r="V55" s="16">
        <f>'Цена на порамнување во ЕУР'!U55*'Среден курс'!$D$14</f>
        <v>0</v>
      </c>
      <c r="W55" s="16">
        <f>'Цена на порамнување во ЕУР'!V55*'Среден курс'!$D$14</f>
        <v>0</v>
      </c>
      <c r="X55" s="16">
        <f>'Цена на порамнување во ЕУР'!W55*'Среден курс'!$D$14</f>
        <v>0</v>
      </c>
      <c r="Y55" s="16">
        <f>'Цена на порамнување во ЕУР'!X55*'Среден курс'!$D$14</f>
        <v>0</v>
      </c>
      <c r="Z55" s="16">
        <f>'Цена на порамнување во ЕУР'!Y55*'Среден курс'!$D$14</f>
        <v>0</v>
      </c>
      <c r="AA55" s="16">
        <f>'Цена на порамнување во ЕУР'!Z55*'Среден курс'!$D$14</f>
        <v>0</v>
      </c>
      <c r="AB55" s="15">
        <f>'Цена на порамнување во ЕУР'!AA55*'Среден курс'!$D$14</f>
        <v>0</v>
      </c>
    </row>
    <row r="56" spans="2:28" ht="27" thickBot="1" x14ac:dyDescent="0.3">
      <c r="B56" s="94">
        <v>43965</v>
      </c>
      <c r="C56" s="123" t="s">
        <v>25</v>
      </c>
      <c r="D56" s="124"/>
      <c r="E56" s="21">
        <f>'Цена на порамнување во ЕУР'!D56*'Среден курс'!$D$15</f>
        <v>1685.34348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0</v>
      </c>
      <c r="O56" s="23">
        <f>'Цена на порамнување во ЕУР'!N56*'Среден курс'!$D$15</f>
        <v>0</v>
      </c>
      <c r="P56" s="23">
        <f>'Цена на порамнување во ЕУР'!O56*'Среден курс'!$D$15</f>
        <v>0</v>
      </c>
      <c r="Q56" s="23">
        <f>'Цена на порамнување во ЕУР'!P56*'Среден курс'!$D$15</f>
        <v>2346.6495599999998</v>
      </c>
      <c r="R56" s="23">
        <f>'Цена на порамнување во ЕУР'!Q56*'Среден курс'!$D$15</f>
        <v>2098.0428899999993</v>
      </c>
      <c r="S56" s="23">
        <f>'Цена на порамнување во ЕУР'!R56*'Среден курс'!$D$15</f>
        <v>1959.8595299999999</v>
      </c>
      <c r="T56" s="23">
        <f>'Цена на порамнување во ЕУР'!S56*'Среден курс'!$D$15</f>
        <v>1992.5546999999995</v>
      </c>
      <c r="U56" s="23">
        <f>'Цена на порамнување во ЕУР'!T56*'Среден курс'!$D$15</f>
        <v>0</v>
      </c>
      <c r="V56" s="23">
        <f>'Цена на порамнување во ЕУР'!U56*'Среден курс'!$D$15</f>
        <v>2313.3375000000001</v>
      </c>
      <c r="W56" s="23">
        <f>'Цена на порамнување во ЕУР'!V56*'Среден курс'!$D$15</f>
        <v>2518.7618699999998</v>
      </c>
      <c r="X56" s="23">
        <f>'Цена на порамнување во ЕУР'!W56*'Среден курс'!$D$15</f>
        <v>2862.3696</v>
      </c>
      <c r="Y56" s="23">
        <f>'Цена на порамнување во ЕУР'!X56*'Среден курс'!$D$15</f>
        <v>3216.4644600000006</v>
      </c>
      <c r="Z56" s="23">
        <f>'Цена на порамнување во ЕУР'!Y56*'Среден курс'!$D$15</f>
        <v>2861.1358200000004</v>
      </c>
      <c r="AA56" s="23">
        <f>'Цена на порамнување во ЕУР'!Z56*'Среден курс'!$D$15</f>
        <v>2606.97714</v>
      </c>
      <c r="AB56" s="22">
        <f>'Цена на порамнување во ЕУР'!AA56*'Среден курс'!$D$15</f>
        <v>2197.9790700000003</v>
      </c>
    </row>
    <row r="57" spans="2:28" ht="27" thickBot="1" x14ac:dyDescent="0.3">
      <c r="B57" s="95"/>
      <c r="C57" s="123" t="s">
        <v>26</v>
      </c>
      <c r="D57" s="124"/>
      <c r="E57" s="20">
        <f>'Цена на порамнување во ЕУР'!D57*'Среден курс'!$D$15</f>
        <v>0</v>
      </c>
      <c r="F57" s="19">
        <f>'Цена на порамнување во ЕУР'!E57*'Среден курс'!$D$15</f>
        <v>0</v>
      </c>
      <c r="G57" s="19">
        <f>'Цена на порамнување во ЕУР'!F57*'Среден курс'!$D$15</f>
        <v>0</v>
      </c>
      <c r="H57" s="19">
        <f>'Цена на порамнување во ЕУР'!G57*'Среден курс'!$D$15</f>
        <v>0</v>
      </c>
      <c r="I57" s="19">
        <f>'Цена на порамнување во ЕУР'!H57*'Среден курс'!$D$15</f>
        <v>482.52364687499994</v>
      </c>
      <c r="J57" s="19">
        <f>'Цена на порамнување во ЕУР'!I57*'Среден курс'!$D$15</f>
        <v>482.46966899999995</v>
      </c>
      <c r="K57" s="19">
        <f>'Цена на порамнување во ЕУР'!J57*'Среден курс'!$D$15</f>
        <v>482.099535</v>
      </c>
      <c r="L57" s="19">
        <f>'Цена на порамнување во ЕУР'!K57*'Среден курс'!$D$15</f>
        <v>755.49236547995145</v>
      </c>
      <c r="M57" s="19">
        <f>'Цена на порамнување во ЕУР'!L57*'Среден курс'!$D$15</f>
        <v>961.11462000000006</v>
      </c>
      <c r="N57" s="19">
        <f>'Цена на порамнување во ЕУР'!M57*'Среден курс'!$D$15</f>
        <v>879.06825000000003</v>
      </c>
      <c r="O57" s="19">
        <f>'Цена на порамнување во ЕУР'!N57*'Среден курс'!$D$15</f>
        <v>863.64599999999996</v>
      </c>
      <c r="P57" s="19">
        <f>'Цена на порамнување во ЕУР'!O57*'Среден курс'!$D$15</f>
        <v>498.44711999999998</v>
      </c>
      <c r="Q57" s="19">
        <f>'Цена на порамнување во ЕУР'!P57*'Среден курс'!$D$15</f>
        <v>0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801.34010999999998</v>
      </c>
      <c r="V57" s="19">
        <f>'Цена на порамнување во ЕУР'!U57*'Среден курс'!$D$15</f>
        <v>0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0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0</v>
      </c>
      <c r="AB57" s="18">
        <f>'Цена на порамнување во ЕУР'!AA57*'Среден курс'!$D$15</f>
        <v>0</v>
      </c>
    </row>
    <row r="58" spans="2:28" ht="27" thickBot="1" x14ac:dyDescent="0.3">
      <c r="B58" s="95"/>
      <c r="C58" s="123" t="s">
        <v>27</v>
      </c>
      <c r="D58" s="124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604.55220000000008</v>
      </c>
      <c r="G58" s="19">
        <f>'Цена на порамнување во ЕУР'!F58*'Среден курс'!$D$15</f>
        <v>571.85703000000001</v>
      </c>
      <c r="H58" s="19">
        <f>'Цена на порамнување во ЕУР'!G58*'Среден курс'!$D$15</f>
        <v>566.30502000000001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 x14ac:dyDescent="0.3">
      <c r="B59" s="96"/>
      <c r="C59" s="123" t="s">
        <v>28</v>
      </c>
      <c r="D59" s="124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1813.6566</v>
      </c>
      <c r="G59" s="16">
        <f>'Цена на порамнување во ЕУР'!F59*'Среден курс'!$D$15</f>
        <v>1715.5710899999999</v>
      </c>
      <c r="H59" s="16">
        <f>'Цена на порамнување во ЕУР'!G59*'Среден курс'!$D$15</f>
        <v>1698.91506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 x14ac:dyDescent="0.3">
      <c r="B60" s="94">
        <v>43966</v>
      </c>
      <c r="C60" s="123" t="s">
        <v>25</v>
      </c>
      <c r="D60" s="124"/>
      <c r="E60" s="21">
        <f>'Цена на порамнување во ЕУР'!D60*'Среден курс'!$D$16</f>
        <v>0</v>
      </c>
      <c r="F60" s="23">
        <f>'Цена на порамнување во ЕУР'!E60*'Среден курс'!$D$16</f>
        <v>1530.9856402857142</v>
      </c>
      <c r="G60" s="23">
        <f>'Цена на порамнување во ЕУР'!F60*'Среден курс'!$D$16</f>
        <v>1409.4039989999999</v>
      </c>
      <c r="H60" s="23">
        <f>'Цена на порамнување во ЕУР'!G60*'Среден курс'!$D$16</f>
        <v>1351.1029799999999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0</v>
      </c>
      <c r="Q60" s="23">
        <f>'Цена на порамнување во ЕУР'!P60*'Среден курс'!$D$16</f>
        <v>0</v>
      </c>
      <c r="R60" s="23">
        <f>'Цена на порамнување во ЕУР'!Q60*'Среден курс'!$D$16</f>
        <v>0</v>
      </c>
      <c r="S60" s="23">
        <f>'Цена на порамнување во ЕУР'!R60*'Среден курс'!$D$16</f>
        <v>2662.7216719999997</v>
      </c>
      <c r="T60" s="23">
        <f>'Цена на порамнување во ЕУР'!S60*'Среден курс'!$D$16</f>
        <v>2783.0253619999999</v>
      </c>
      <c r="U60" s="23">
        <f>'Цена на порамнување во ЕУР'!T60*'Среден курс'!$D$16</f>
        <v>0</v>
      </c>
      <c r="V60" s="23">
        <f>'Цена на порамнување во ЕУР'!U60*'Среден курс'!$D$16</f>
        <v>0</v>
      </c>
      <c r="W60" s="23">
        <f>'Цена на порамнување во ЕУР'!V60*'Среден курс'!$D$16</f>
        <v>0</v>
      </c>
      <c r="X60" s="23">
        <f>'Цена на порамнување во ЕУР'!W60*'Среден курс'!$D$16</f>
        <v>3578.8805419999999</v>
      </c>
      <c r="Y60" s="23">
        <f>'Цена на порамнување во ЕУР'!X60*'Среден курс'!$D$16</f>
        <v>4071.2002579999998</v>
      </c>
      <c r="Z60" s="23">
        <f>'Цена на порамнување во ЕУР'!Y60*'Среден курс'!$D$16</f>
        <v>0</v>
      </c>
      <c r="AA60" s="23">
        <f>'Цена на порамнување во ЕУР'!Z60*'Среден курс'!$D$16</f>
        <v>3001.42283</v>
      </c>
      <c r="AB60" s="22">
        <f>'Цена на порамнување во ЕУР'!AA60*'Среден курс'!$D$16</f>
        <v>2590.5394580000002</v>
      </c>
    </row>
    <row r="61" spans="2:28" ht="27" thickBot="1" x14ac:dyDescent="0.3">
      <c r="B61" s="95"/>
      <c r="C61" s="123" t="s">
        <v>26</v>
      </c>
      <c r="D61" s="124"/>
      <c r="E61" s="20">
        <f>'Цена на порамнување во ЕУР'!D61*'Среден курс'!$D$16</f>
        <v>482.44864400000006</v>
      </c>
      <c r="F61" s="19">
        <f>'Цена на порамнување во ЕУР'!E61*'Среден курс'!$D$16</f>
        <v>0</v>
      </c>
      <c r="G61" s="19">
        <f>'Цена на порамнување во ЕУР'!F61*'Среден курс'!$D$16</f>
        <v>0</v>
      </c>
      <c r="H61" s="19">
        <f>'Цена на порамнување во ЕУР'!G61*'Среден курс'!$D$16</f>
        <v>0</v>
      </c>
      <c r="I61" s="19">
        <f>'Цена на порамнување во ЕУР'!H61*'Среден курс'!$D$16</f>
        <v>482.24299666666667</v>
      </c>
      <c r="J61" s="19">
        <f>'Цена на порамнување во ЕУР'!I61*'Среден курс'!$D$16</f>
        <v>482.51033820000004</v>
      </c>
      <c r="K61" s="19">
        <f>'Цена на порамнување во ЕУР'!J61*'Среден курс'!$D$16</f>
        <v>482.14017300000006</v>
      </c>
      <c r="L61" s="19">
        <f>'Цена на порамнување во ЕУР'!K61*'Среден курс'!$D$16</f>
        <v>786.34695140952931</v>
      </c>
      <c r="M61" s="19">
        <f>'Цена на порамнување во ЕУР'!L61*'Среден курс'!$D$16</f>
        <v>749.40514591386977</v>
      </c>
      <c r="N61" s="19">
        <f>'Цена на порамнување во ЕУР'!M61*'Среден курс'!$D$16</f>
        <v>754.84512146236557</v>
      </c>
      <c r="O61" s="19">
        <f>'Цена на порамнување во ЕУР'!N61*'Среден курс'!$D$16</f>
        <v>836.57335200000011</v>
      </c>
      <c r="P61" s="19">
        <f>'Цена на порамнување во ЕУР'!O61*'Среден курс'!$D$16</f>
        <v>902.5861460000001</v>
      </c>
      <c r="Q61" s="19">
        <f>'Цена на порамнување во ЕУР'!P61*'Среден курс'!$D$16</f>
        <v>991.425794</v>
      </c>
      <c r="R61" s="19">
        <f>'Цена на порамнување во ЕУР'!Q61*'Среден курс'!$D$16</f>
        <v>937.75184000000024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989.57496800000001</v>
      </c>
      <c r="V61" s="19">
        <f>'Цена на порамнување во ЕУР'!U61*'Среден курс'!$D$16</f>
        <v>1115.4311359999999</v>
      </c>
      <c r="W61" s="19">
        <f>'Цена на порамнување во ЕУР'!V61*'Среден курс'!$D$16</f>
        <v>1095.6889919999999</v>
      </c>
      <c r="X61" s="19">
        <f>'Цена на порамнување во ЕУР'!W61*'Среден курс'!$D$16</f>
        <v>0</v>
      </c>
      <c r="Y61" s="19">
        <f>'Цена на порамнување во ЕУР'!X61*'Среден курс'!$D$16</f>
        <v>0</v>
      </c>
      <c r="Z61" s="19">
        <f>'Цена на порамнување во ЕУР'!Y61*'Среден курс'!$D$16</f>
        <v>1156.7662500000004</v>
      </c>
      <c r="AA61" s="19">
        <f>'Цена на порамнување во ЕУР'!Z61*'Среден курс'!$D$16</f>
        <v>0</v>
      </c>
      <c r="AB61" s="18">
        <f>'Цена на порамнување во ЕУР'!AA61*'Среден курс'!$D$16</f>
        <v>0</v>
      </c>
    </row>
    <row r="62" spans="2:28" ht="27" thickBot="1" x14ac:dyDescent="0.3">
      <c r="B62" s="95"/>
      <c r="C62" s="123" t="s">
        <v>27</v>
      </c>
      <c r="D62" s="124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0</v>
      </c>
      <c r="I62" s="19">
        <f>'Цена на порамнување во ЕУР'!H62*'Среден курс'!$D$16</f>
        <v>0</v>
      </c>
      <c r="J62" s="19">
        <f>'Цена на порамнување во ЕУР'!I62*'Среден курс'!$D$16</f>
        <v>0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 x14ac:dyDescent="0.3">
      <c r="B63" s="96"/>
      <c r="C63" s="123" t="s">
        <v>28</v>
      </c>
      <c r="D63" s="124"/>
      <c r="E63" s="17">
        <f>'Цена на порамнување во ЕУР'!D63*'Среден курс'!$D$16</f>
        <v>0</v>
      </c>
      <c r="F63" s="16">
        <f>'Цена на порамнување во ЕУР'!E63*'Среден курс'!$D$16</f>
        <v>0</v>
      </c>
      <c r="G63" s="16">
        <f>'Цена на порамнување во ЕУР'!F63*'Среден курс'!$D$16</f>
        <v>0</v>
      </c>
      <c r="H63" s="16">
        <f>'Цена на порамнување во ЕУР'!G63*'Среден курс'!$D$16</f>
        <v>0</v>
      </c>
      <c r="I63" s="16">
        <f>'Цена на порамнување во ЕУР'!H63*'Среден курс'!$D$16</f>
        <v>0</v>
      </c>
      <c r="J63" s="16">
        <f>'Цена на порамнување во ЕУР'!I63*'Среден курс'!$D$16</f>
        <v>0</v>
      </c>
      <c r="K63" s="16">
        <f>'Цена на порамнување во ЕУР'!J63*'Среден курс'!$D$16</f>
        <v>0</v>
      </c>
      <c r="L63" s="16">
        <f>'Цена на порамнување во ЕУР'!K63*'Среден курс'!$D$16</f>
        <v>0</v>
      </c>
      <c r="M63" s="16">
        <f>'Цена на порамнување во ЕУР'!L63*'Среден курс'!$D$16</f>
        <v>0</v>
      </c>
      <c r="N63" s="16">
        <f>'Цена на порамнување во ЕУР'!M63*'Среден курс'!$D$16</f>
        <v>0</v>
      </c>
      <c r="O63" s="16">
        <f>'Цена на порамнување во ЕУР'!N63*'Среден курс'!$D$16</f>
        <v>0</v>
      </c>
      <c r="P63" s="16">
        <f>'Цена на порамнување во ЕУР'!O63*'Среден курс'!$D$16</f>
        <v>0</v>
      </c>
      <c r="Q63" s="16">
        <f>'Цена на порамнување во ЕУР'!P63*'Среден курс'!$D$16</f>
        <v>0</v>
      </c>
      <c r="R63" s="16">
        <f>'Цена на порамнување во ЕУР'!Q63*'Среден курс'!$D$16</f>
        <v>0</v>
      </c>
      <c r="S63" s="16">
        <f>'Цена на порамнување во ЕУР'!R63*'Среден курс'!$D$16</f>
        <v>0</v>
      </c>
      <c r="T63" s="16">
        <f>'Цена на порамнување во ЕУР'!S63*'Среден курс'!$D$16</f>
        <v>0</v>
      </c>
      <c r="U63" s="16">
        <f>'Цена на порамнување во ЕУР'!T63*'Среден курс'!$D$16</f>
        <v>0</v>
      </c>
      <c r="V63" s="16">
        <f>'Цена на порамнување во ЕУР'!U63*'Среден курс'!$D$16</f>
        <v>0</v>
      </c>
      <c r="W63" s="16">
        <f>'Цена на порамнување во ЕУР'!V63*'Среден курс'!$D$16</f>
        <v>0</v>
      </c>
      <c r="X63" s="16">
        <f>'Цена на порамнување во ЕУР'!W63*'Среден курс'!$D$16</f>
        <v>0</v>
      </c>
      <c r="Y63" s="16">
        <f>'Цена на порамнување во ЕУР'!X63*'Среден курс'!$D$16</f>
        <v>0</v>
      </c>
      <c r="Z63" s="16">
        <f>'Цена на порамнување во ЕУР'!Y63*'Среден курс'!$D$16</f>
        <v>0</v>
      </c>
      <c r="AA63" s="16">
        <f>'Цена на порамнување во ЕУР'!Z63*'Среден курс'!$D$16</f>
        <v>0</v>
      </c>
      <c r="AB63" s="15">
        <f>'Цена на порамнување во ЕУР'!AA63*'Среден курс'!$D$16</f>
        <v>0</v>
      </c>
    </row>
    <row r="64" spans="2:28" ht="27" thickBot="1" x14ac:dyDescent="0.3">
      <c r="B64" s="94">
        <v>43967</v>
      </c>
      <c r="C64" s="123" t="s">
        <v>25</v>
      </c>
      <c r="D64" s="124"/>
      <c r="E64" s="5">
        <f>'Цена на порамнување во ЕУР'!D64*'Среден курс'!$D$17</f>
        <v>0</v>
      </c>
      <c r="F64" s="7">
        <f>'Цена на порамнување во ЕУР'!E64*'Среден курс'!$D$17</f>
        <v>0</v>
      </c>
      <c r="G64" s="7">
        <f>'Цена на порамнување во ЕУР'!F64*'Среден курс'!$D$17</f>
        <v>0</v>
      </c>
      <c r="H64" s="7">
        <f>'Цена на порамнување во ЕУР'!G64*'Среден курс'!$D$17</f>
        <v>0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0</v>
      </c>
      <c r="K64" s="7">
        <f>'Цена на порамнување во ЕУР'!J64*'Среден курс'!$D$17</f>
        <v>0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0</v>
      </c>
      <c r="N64" s="7">
        <f>'Цена на порамнување во ЕУР'!M64*'Среден курс'!$D$17</f>
        <v>0</v>
      </c>
      <c r="O64" s="7">
        <f>'Цена на порамнување во ЕУР'!N64*'Среден курс'!$D$17</f>
        <v>0</v>
      </c>
      <c r="P64" s="7">
        <f>'Цена на порамнување во ЕУР'!O64*'Среден курс'!$D$17</f>
        <v>0</v>
      </c>
      <c r="Q64" s="7">
        <f>'Цена на порамнување во ЕУР'!P64*'Среден курс'!$D$17</f>
        <v>0</v>
      </c>
      <c r="R64" s="7">
        <f>'Цена на порамнување во ЕУР'!Q64*'Среден курс'!$D$17</f>
        <v>0</v>
      </c>
      <c r="S64" s="7">
        <f>'Цена на порамнување во ЕУР'!R64*'Среден курс'!$D$17</f>
        <v>0</v>
      </c>
      <c r="T64" s="7">
        <f>'Цена на порамнување во ЕУР'!S64*'Среден курс'!$D$17</f>
        <v>0</v>
      </c>
      <c r="U64" s="7">
        <f>'Цена на порамнување во ЕУР'!T64*'Среден курс'!$D$17</f>
        <v>0</v>
      </c>
      <c r="V64" s="7">
        <f>'Цена на порамнување во ЕУР'!U64*'Среден курс'!$D$17</f>
        <v>0</v>
      </c>
      <c r="W64" s="7">
        <f>'Цена на порамнување во ЕУР'!V64*'Среден курс'!$D$17</f>
        <v>0</v>
      </c>
      <c r="X64" s="7">
        <f>'Цена на порамнување во ЕУР'!W64*'Среден курс'!$D$17</f>
        <v>3274.4536878225608</v>
      </c>
      <c r="Y64" s="7">
        <f>'Цена на порамнување во ЕУР'!X64*'Среден курс'!$D$17</f>
        <v>3601.7461933708455</v>
      </c>
      <c r="Z64" s="7">
        <f>'Цена на порамнување во ЕУР'!Y64*'Среден курс'!$D$17</f>
        <v>2941.1560456721882</v>
      </c>
      <c r="AA64" s="7">
        <f>'Цена на порамнување во ЕУР'!Z64*'Среден курс'!$D$17</f>
        <v>2355.5456439999998</v>
      </c>
      <c r="AB64" s="6">
        <f>'Цена на порамнување во ЕУР'!AA64*'Среден курс'!$D$17</f>
        <v>0</v>
      </c>
    </row>
    <row r="65" spans="2:28" ht="27" thickBot="1" x14ac:dyDescent="0.3">
      <c r="B65" s="95"/>
      <c r="C65" s="123" t="s">
        <v>26</v>
      </c>
      <c r="D65" s="124"/>
      <c r="E65" s="4">
        <f>'Цена на порамнување во ЕУР'!D65*'Среден курс'!$D$17</f>
        <v>0</v>
      </c>
      <c r="F65" s="3">
        <f>'Цена на порамнување во ЕУР'!E65*'Среден курс'!$D$17</f>
        <v>0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0</v>
      </c>
      <c r="L65" s="3">
        <f>'Цена на порамнување во ЕУР'!K65*'Среден курс'!$D$17</f>
        <v>801.42844200000002</v>
      </c>
      <c r="M65" s="3">
        <f>'Цена на порамнување во ЕУР'!L65*'Среден курс'!$D$17</f>
        <v>801.4284419999999</v>
      </c>
      <c r="N65" s="3">
        <f>'Цена на порамнување во ЕУР'!M65*'Среден курс'!$D$17</f>
        <v>801.42844200000002</v>
      </c>
      <c r="O65" s="3">
        <f>'Цена на порамнување во ЕУР'!N65*'Среден курс'!$D$17</f>
        <v>801.42844200000002</v>
      </c>
      <c r="P65" s="3">
        <f>'Цена на порамнување во ЕУР'!O65*'Среден курс'!$D$17</f>
        <v>801.42844200000002</v>
      </c>
      <c r="Q65" s="3">
        <f>'Цена на порамнување во ЕУР'!P65*'Среден курс'!$D$17</f>
        <v>801.42844200000002</v>
      </c>
      <c r="R65" s="3">
        <f>'Цена на порамнување во ЕУР'!Q65*'Среден курс'!$D$17</f>
        <v>801.42844200000002</v>
      </c>
      <c r="S65" s="3">
        <f>'Цена на порамнување во ЕУР'!R65*'Среден курс'!$D$17</f>
        <v>801.42844199999979</v>
      </c>
      <c r="T65" s="3">
        <f>'Цена на порамнување во ЕУР'!S65*'Среден курс'!$D$17</f>
        <v>801.42844200000013</v>
      </c>
      <c r="U65" s="3">
        <f>'Цена на порамнување во ЕУР'!T65*'Среден курс'!$D$17</f>
        <v>801.42844200000002</v>
      </c>
      <c r="V65" s="3">
        <f>'Цена на порамнување во ЕУР'!U65*'Среден курс'!$D$17</f>
        <v>946.41357200000004</v>
      </c>
      <c r="W65" s="3">
        <f>'Цена на порамнување во ЕУР'!V65*'Среден курс'!$D$17</f>
        <v>1079.6765</v>
      </c>
      <c r="X65" s="3">
        <f>'Цена на порамнување во ЕУР'!W65*'Среден курс'!$D$17</f>
        <v>0</v>
      </c>
      <c r="Y65" s="3">
        <f>'Цена на порамнување во ЕУР'!X65*'Среден курс'!$D$17</f>
        <v>0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801.42844200000002</v>
      </c>
    </row>
    <row r="66" spans="2:28" ht="27" thickBot="1" x14ac:dyDescent="0.3">
      <c r="B66" s="95"/>
      <c r="C66" s="123" t="s">
        <v>27</v>
      </c>
      <c r="D66" s="124"/>
      <c r="E66" s="4">
        <f>'Цена на порамнување во ЕУР'!D66*'Среден курс'!$D$17</f>
        <v>906.31130199999996</v>
      </c>
      <c r="F66" s="3">
        <f>'Цена на порамнување во ЕУР'!E66*'Среден курс'!$D$17</f>
        <v>663.22984999999994</v>
      </c>
      <c r="G66" s="3">
        <f>'Цена на порамнување во ЕУР'!F66*'Среден курс'!$D$17</f>
        <v>586.72705799999994</v>
      </c>
      <c r="H66" s="3">
        <f>'Цена на порамнување во ЕУР'!G66*'Среден курс'!$D$17</f>
        <v>529.349964</v>
      </c>
      <c r="I66" s="3">
        <f>'Цена на порамнување во ЕУР'!H66*'Среден курс'!$D$17</f>
        <v>525.03125799999998</v>
      </c>
      <c r="J66" s="3">
        <f>'Цена на порамнување во ЕУР'!I66*'Среден курс'!$D$17</f>
        <v>481.84419799999995</v>
      </c>
      <c r="K66" s="3">
        <f>'Цена на порамнување во ЕУР'!J66*'Среден курс'!$D$17</f>
        <v>489.24769399999997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thickBot="1" x14ac:dyDescent="0.3">
      <c r="B67" s="96"/>
      <c r="C67" s="123" t="s">
        <v>28</v>
      </c>
      <c r="D67" s="124"/>
      <c r="E67" s="4">
        <f>'Цена на порамнување во ЕУР'!D67*'Среден курс'!$D$17</f>
        <v>2718.3169480000001</v>
      </c>
      <c r="F67" s="3">
        <f>'Цена на порамнување во ЕУР'!E67*'Среден курс'!$D$17</f>
        <v>1989.6895500000001</v>
      </c>
      <c r="G67" s="3">
        <f>'Цена на порамнување во ЕУР'!F67*'Среден курс'!$D$17</f>
        <v>1760.1811740000001</v>
      </c>
      <c r="H67" s="3">
        <f>'Цена на порамнување во ЕУР'!G67*'Среден курс'!$D$17</f>
        <v>1587.4329339999999</v>
      </c>
      <c r="I67" s="3">
        <f>'Цена на порамнување во ЕУР'!H67*'Среден курс'!$D$17</f>
        <v>1574.4768159999999</v>
      </c>
      <c r="J67" s="3">
        <f>'Цена на порамнување во ЕУР'!I67*'Среден курс'!$D$17</f>
        <v>1444.9156360000002</v>
      </c>
      <c r="K67" s="3">
        <f>'Цена на порамнување во ЕУР'!J67*'Среден курс'!$D$17</f>
        <v>1467.743082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thickBot="1" x14ac:dyDescent="0.3">
      <c r="B68" s="94">
        <v>43968</v>
      </c>
      <c r="C68" s="123" t="s">
        <v>25</v>
      </c>
      <c r="D68" s="124"/>
      <c r="E68" s="21">
        <f>'Цена на порамнување во ЕУР'!D68*'Среден курс'!$D$18</f>
        <v>0</v>
      </c>
      <c r="F68" s="23">
        <f>'Цена на порамнување во ЕУР'!E68*'Среден курс'!$D$18</f>
        <v>0</v>
      </c>
      <c r="G68" s="23">
        <f>'Цена на порамнување во ЕУР'!F68*'Среден курс'!$D$18</f>
        <v>0</v>
      </c>
      <c r="H68" s="23">
        <f>'Цена на порамнување во ЕУР'!G68*'Среден курс'!$D$18</f>
        <v>0</v>
      </c>
      <c r="I68" s="23">
        <f>'Цена на порамнување во ЕУР'!H68*'Среден курс'!$D$18</f>
        <v>0</v>
      </c>
      <c r="J68" s="23">
        <f>'Цена на порамнување во ЕУР'!I68*'Среден курс'!$D$18</f>
        <v>0</v>
      </c>
      <c r="K68" s="23">
        <f>'Цена на порамнување во ЕУР'!J68*'Среден курс'!$D$18</f>
        <v>0</v>
      </c>
      <c r="L68" s="23">
        <f>'Цена на порамнување во ЕУР'!K68*'Среден курс'!$D$18</f>
        <v>0</v>
      </c>
      <c r="M68" s="23">
        <f>'Цена на порамнување во ЕУР'!L68*'Среден курс'!$D$18</f>
        <v>0</v>
      </c>
      <c r="N68" s="23">
        <f>'Цена на порамнување во ЕУР'!M68*'Среден курс'!$D$18</f>
        <v>0</v>
      </c>
      <c r="O68" s="23">
        <f>'Цена на порамнување во ЕУР'!N68*'Среден курс'!$D$18</f>
        <v>370.1748</v>
      </c>
      <c r="P68" s="23">
        <f>'Цена на порамнување во ЕУР'!O68*'Среден курс'!$D$18</f>
        <v>282.56676399999998</v>
      </c>
      <c r="Q68" s="23">
        <f>'Цена на порамнување во ЕУР'!P68*'Среден курс'!$D$18</f>
        <v>92.548263298816565</v>
      </c>
      <c r="R68" s="23">
        <f>'Цена на порамнување во ЕУР'!Q68*'Среден курс'!$D$18</f>
        <v>19.742656</v>
      </c>
      <c r="S68" s="23">
        <f>'Цена на порамнување во ЕУР'!R68*'Среден курс'!$D$18</f>
        <v>19.742656</v>
      </c>
      <c r="T68" s="23">
        <f>'Цена на порамнување во ЕУР'!S68*'Среден курс'!$D$18</f>
        <v>0</v>
      </c>
      <c r="U68" s="23">
        <f>'Цена на порамнување во ЕУР'!T68*'Среден курс'!$D$18</f>
        <v>0</v>
      </c>
      <c r="V68" s="23">
        <f>'Цена на порамнување во ЕУР'!U68*'Среден курс'!$D$18</f>
        <v>0</v>
      </c>
      <c r="W68" s="23">
        <f>'Цена на порамнување во ЕУР'!V68*'Среден курс'!$D$18</f>
        <v>1954.5229440000001</v>
      </c>
      <c r="X68" s="23">
        <f>'Цена на порамнување во ЕУР'!W68*'Среден курс'!$D$18</f>
        <v>0</v>
      </c>
      <c r="Y68" s="23">
        <f>'Цена на порамнување во ЕУР'!X68*'Среден курс'!$D$18</f>
        <v>0</v>
      </c>
      <c r="Z68" s="23">
        <f>'Цена на порамнување во ЕУР'!Y68*'Среден курс'!$D$18</f>
        <v>0</v>
      </c>
      <c r="AA68" s="23">
        <f>'Цена на порамнување во ЕУР'!Z68*'Среден курс'!$D$18</f>
        <v>0</v>
      </c>
      <c r="AB68" s="22">
        <f>'Цена на порамнување во ЕУР'!AA68*'Среден курс'!$D$18</f>
        <v>0</v>
      </c>
    </row>
    <row r="69" spans="2:28" ht="27" thickBot="1" x14ac:dyDescent="0.3">
      <c r="B69" s="95"/>
      <c r="C69" s="123" t="s">
        <v>26</v>
      </c>
      <c r="D69" s="124"/>
      <c r="E69" s="20">
        <f>'Цена на порамнување во ЕУР'!D69*'Среден курс'!$D$18</f>
        <v>481.84419799999995</v>
      </c>
      <c r="F69" s="19">
        <f>'Цена на порамнување во ЕУР'!E69*'Среден курс'!$D$18</f>
        <v>0</v>
      </c>
      <c r="G69" s="19">
        <f>'Цена на порамнување во ЕУР'!F69*'Среден курс'!$D$18</f>
        <v>0</v>
      </c>
      <c r="H69" s="19">
        <f>'Цена на порамнување во ЕУР'!G69*'Среден курс'!$D$18</f>
        <v>0</v>
      </c>
      <c r="I69" s="19">
        <f>'Цена на порамнување во ЕУР'!H69*'Среден курс'!$D$18</f>
        <v>0</v>
      </c>
      <c r="J69" s="19">
        <f>'Цена на порамнување во ЕУР'!I69*'Среден курс'!$D$18</f>
        <v>0</v>
      </c>
      <c r="K69" s="19">
        <f>'Цена на порамнување во ЕУР'!J69*'Среден курс'!$D$18</f>
        <v>0</v>
      </c>
      <c r="L69" s="19">
        <f>'Цена на порамнување во ЕУР'!K69*'Среден курс'!$D$18</f>
        <v>801.42844200000013</v>
      </c>
      <c r="M69" s="19">
        <f>'Цена на порамнување во ЕУР'!L69*'Среден курс'!$D$18</f>
        <v>801.42844200000013</v>
      </c>
      <c r="N69" s="19">
        <f>'Цена на порамнување во ЕУР'!M69*'Среден курс'!$D$18</f>
        <v>801.42844200000002</v>
      </c>
      <c r="O69" s="19">
        <f>'Цена на порамнување во ЕУР'!N69*'Среден курс'!$D$18</f>
        <v>0</v>
      </c>
      <c r="P69" s="19">
        <f>'Цена на порамнување во ЕУР'!O69*'Среден курс'!$D$18</f>
        <v>0</v>
      </c>
      <c r="Q69" s="19">
        <f>'Цена на порамнување во ЕУР'!P69*'Среден курс'!$D$18</f>
        <v>0</v>
      </c>
      <c r="R69" s="19">
        <f>'Цена на порамнување во ЕУР'!Q69*'Среден курс'!$D$18</f>
        <v>0</v>
      </c>
      <c r="S69" s="19">
        <f>'Цена на порамнување во ЕУР'!R69*'Среден курс'!$D$18</f>
        <v>0</v>
      </c>
      <c r="T69" s="19">
        <f>'Цена на порамнување во ЕУР'!S69*'Среден курс'!$D$18</f>
        <v>801.42844200000013</v>
      </c>
      <c r="U69" s="19">
        <f>'Цена на порамнување во ЕУР'!T69*'Среден курс'!$D$18</f>
        <v>801.42844200000002</v>
      </c>
      <c r="V69" s="19">
        <f>'Цена на порамнување во ЕУР'!U69*'Среден курс'!$D$18</f>
        <v>801.4284419999999</v>
      </c>
      <c r="W69" s="19">
        <f>'Цена на порамнување во ЕУР'!V69*'Среден курс'!$D$18</f>
        <v>0</v>
      </c>
      <c r="X69" s="19">
        <f>'Цена на порамнување во ЕУР'!W69*'Среден курс'!$D$18</f>
        <v>892.73822600000005</v>
      </c>
      <c r="Y69" s="19">
        <f>'Цена на порамнување во ЕУР'!X69*'Среден курс'!$D$18</f>
        <v>1170.3693259999998</v>
      </c>
      <c r="Z69" s="19">
        <f>'Цена на порамнување во ЕУР'!Y69*'Среден курс'!$D$18</f>
        <v>1022.2044893846153</v>
      </c>
      <c r="AA69" s="19">
        <f>'Цена на порамнување во ЕУР'!Z69*'Среден курс'!$D$18</f>
        <v>619.85762479949562</v>
      </c>
      <c r="AB69" s="18">
        <f>'Цена на порамнување во ЕУР'!AA69*'Среден курс'!$D$18</f>
        <v>801.42844200000002</v>
      </c>
    </row>
    <row r="70" spans="2:28" ht="27" thickBot="1" x14ac:dyDescent="0.3">
      <c r="B70" s="95"/>
      <c r="C70" s="123" t="s">
        <v>27</v>
      </c>
      <c r="D70" s="124"/>
      <c r="E70" s="20">
        <f>'Цена на порамнување во ЕУР'!D70*'Среден курс'!$D$18</f>
        <v>0</v>
      </c>
      <c r="F70" s="19">
        <f>'Цена на порамнување во ЕУР'!E70*'Среден курс'!$D$18</f>
        <v>489.24769399999997</v>
      </c>
      <c r="G70" s="19">
        <f>'Цена на порамнување во ЕУР'!F70*'Среден курс'!$D$18</f>
        <v>382.51396</v>
      </c>
      <c r="H70" s="19">
        <f>'Цена на порамнување во ЕУР'!G70*'Среден курс'!$D$18</f>
        <v>318.967286</v>
      </c>
      <c r="I70" s="19">
        <f>'Цена на порамнување во ЕУР'!H70*'Среден курс'!$D$18</f>
        <v>293.05504999999999</v>
      </c>
      <c r="J70" s="19">
        <f>'Цена на порамнување во ЕУР'!I70*'Среден курс'!$D$18</f>
        <v>166.57866000000001</v>
      </c>
      <c r="K70" s="19">
        <f>'Цена на порамнување во ЕУР'!J70*'Среден курс'!$D$18</f>
        <v>176.44998799999999</v>
      </c>
      <c r="L70" s="19">
        <f>'Цена на порамнување во ЕУР'!K70*'Среден курс'!$D$18</f>
        <v>0</v>
      </c>
      <c r="M70" s="19">
        <f>'Цена на порамнување во ЕУР'!L70*'Среден курс'!$D$18</f>
        <v>0</v>
      </c>
      <c r="N70" s="19">
        <f>'Цена на порамнување во ЕУР'!M70*'Среден курс'!$D$18</f>
        <v>0</v>
      </c>
      <c r="O70" s="19">
        <f>'Цена на порамнување во ЕУР'!N70*'Среден курс'!$D$18</f>
        <v>0</v>
      </c>
      <c r="P70" s="19">
        <f>'Цена на порамнување во ЕУР'!O70*'Среден курс'!$D$18</f>
        <v>0</v>
      </c>
      <c r="Q70" s="19">
        <f>'Цена на порамнување во ЕУР'!P70*'Среден курс'!$D$18</f>
        <v>0</v>
      </c>
      <c r="R70" s="19">
        <f>'Цена на порамнување во ЕУР'!Q70*'Среден курс'!$D$18</f>
        <v>0</v>
      </c>
      <c r="S70" s="19">
        <f>'Цена на порамнување во ЕУР'!R70*'Среден курс'!$D$18</f>
        <v>0</v>
      </c>
      <c r="T70" s="19">
        <f>'Цена на порамнување во ЕУР'!S70*'Среден курс'!$D$18</f>
        <v>0</v>
      </c>
      <c r="U70" s="19">
        <f>'Цена на порамнување во ЕУР'!T70*'Среден курс'!$D$18</f>
        <v>0</v>
      </c>
      <c r="V70" s="19">
        <f>'Цена на порамнување во ЕУР'!U70*'Среден курс'!$D$18</f>
        <v>0</v>
      </c>
      <c r="W70" s="19">
        <f>'Цена на порамнување во ЕУР'!V70*'Среден курс'!$D$18</f>
        <v>0</v>
      </c>
      <c r="X70" s="19">
        <f>'Цена на порамнување во ЕУР'!W70*'Среден курс'!$D$18</f>
        <v>0</v>
      </c>
      <c r="Y70" s="19">
        <f>'Цена на порамнување во ЕУР'!X70*'Среден курс'!$D$18</f>
        <v>0</v>
      </c>
      <c r="Z70" s="19">
        <f>'Цена на порамнување во ЕУР'!Y70*'Среден курс'!$D$18</f>
        <v>0</v>
      </c>
      <c r="AA70" s="19">
        <f>'Цена на порамнување во ЕУР'!Z70*'Среден курс'!$D$18</f>
        <v>0</v>
      </c>
      <c r="AB70" s="18">
        <f>'Цена на порамнување во ЕУР'!AA70*'Среден курс'!$D$18</f>
        <v>0</v>
      </c>
    </row>
    <row r="71" spans="2:28" ht="27" thickBot="1" x14ac:dyDescent="0.3">
      <c r="B71" s="96"/>
      <c r="C71" s="123" t="s">
        <v>28</v>
      </c>
      <c r="D71" s="124"/>
      <c r="E71" s="17">
        <f>'Цена на порамнување во ЕУР'!D71*'Среден курс'!$D$18</f>
        <v>0</v>
      </c>
      <c r="F71" s="16">
        <f>'Цена на порамнување во ЕУР'!E71*'Среден курс'!$D$18</f>
        <v>1467.1261240000001</v>
      </c>
      <c r="G71" s="16">
        <f>'Цена на порамнување во ЕУР'!F71*'Среден курс'!$D$18</f>
        <v>1147.54188</v>
      </c>
      <c r="H71" s="16">
        <f>'Цена на порамнување во ЕУР'!G71*'Среден курс'!$D$18</f>
        <v>956.28489999999999</v>
      </c>
      <c r="I71" s="16">
        <f>'Цена на порамнување во ЕУР'!H71*'Среден курс'!$D$18</f>
        <v>879.16514999999993</v>
      </c>
      <c r="J71" s="16">
        <f>'Цена на порамнување во ЕУР'!I71*'Среден курс'!$D$18</f>
        <v>499.73597999999998</v>
      </c>
      <c r="K71" s="16">
        <f>'Цена на порамнување во ЕУР'!J71*'Среден курс'!$D$18</f>
        <v>529.349964</v>
      </c>
      <c r="L71" s="16">
        <f>'Цена на порамнување во ЕУР'!K71*'Среден курс'!$D$18</f>
        <v>0</v>
      </c>
      <c r="M71" s="16">
        <f>'Цена на порамнување во ЕУР'!L71*'Среден курс'!$D$18</f>
        <v>0</v>
      </c>
      <c r="N71" s="16">
        <f>'Цена на порамнување во ЕУР'!M71*'Среден курс'!$D$18</f>
        <v>0</v>
      </c>
      <c r="O71" s="16">
        <f>'Цена на порамнување во ЕУР'!N71*'Среден курс'!$D$18</f>
        <v>0</v>
      </c>
      <c r="P71" s="16">
        <f>'Цена на порамнување во ЕУР'!O71*'Среден курс'!$D$18</f>
        <v>0</v>
      </c>
      <c r="Q71" s="16">
        <f>'Цена на порамнување во ЕУР'!P71*'Среден курс'!$D$18</f>
        <v>0</v>
      </c>
      <c r="R71" s="16">
        <f>'Цена на порамнување во ЕУР'!Q71*'Среден курс'!$D$18</f>
        <v>0</v>
      </c>
      <c r="S71" s="16">
        <f>'Цена на порамнување во ЕУР'!R71*'Среден курс'!$D$18</f>
        <v>0</v>
      </c>
      <c r="T71" s="16">
        <f>'Цена на порамнување во ЕУР'!S71*'Среден курс'!$D$18</f>
        <v>0</v>
      </c>
      <c r="U71" s="16">
        <f>'Цена на порамнување во ЕУР'!T71*'Среден курс'!$D$18</f>
        <v>0</v>
      </c>
      <c r="V71" s="16">
        <f>'Цена на порамнување во ЕУР'!U71*'Среден курс'!$D$18</f>
        <v>0</v>
      </c>
      <c r="W71" s="16">
        <f>'Цена на порамнување во ЕУР'!V71*'Среден курс'!$D$18</f>
        <v>0</v>
      </c>
      <c r="X71" s="16">
        <f>'Цена на порамнување во ЕУР'!W71*'Среден курс'!$D$18</f>
        <v>0</v>
      </c>
      <c r="Y71" s="16">
        <f>'Цена на порамнување во ЕУР'!X71*'Среден курс'!$D$18</f>
        <v>0</v>
      </c>
      <c r="Z71" s="16">
        <f>'Цена на порамнување во ЕУР'!Y71*'Среден курс'!$D$18</f>
        <v>0</v>
      </c>
      <c r="AA71" s="16">
        <f>'Цена на порамнување во ЕУР'!Z71*'Среден курс'!$D$18</f>
        <v>0</v>
      </c>
      <c r="AB71" s="15">
        <f>'Цена на порамнување во ЕУР'!AA71*'Среден курс'!$D$18</f>
        <v>0</v>
      </c>
    </row>
    <row r="72" spans="2:28" ht="27" thickBot="1" x14ac:dyDescent="0.3">
      <c r="B72" s="94">
        <v>43969</v>
      </c>
      <c r="C72" s="123" t="s">
        <v>25</v>
      </c>
      <c r="D72" s="124"/>
      <c r="E72" s="21">
        <f>'Цена на порамнување во ЕУР'!D72*'Среден курс'!$D$19</f>
        <v>0</v>
      </c>
      <c r="F72" s="23">
        <f>'Цена на порамнување во ЕУР'!E72*'Среден курс'!$D$19</f>
        <v>0</v>
      </c>
      <c r="G72" s="23">
        <f>'Цена на порамнување во ЕУР'!F72*'Среден курс'!$D$19</f>
        <v>0</v>
      </c>
      <c r="H72" s="23">
        <f>'Цена на порамнување во ЕУР'!G72*'Среден курс'!$D$19</f>
        <v>0</v>
      </c>
      <c r="I72" s="23">
        <f>'Цена на порамнување во ЕУР'!H72*'Среден курс'!$D$19</f>
        <v>0</v>
      </c>
      <c r="J72" s="23">
        <f>'Цена на порамнување во ЕУР'!I72*'Среден курс'!$D$19</f>
        <v>0</v>
      </c>
      <c r="K72" s="23">
        <f>'Цена на порамнување во ЕУР'!J72*'Среден курс'!$D$19</f>
        <v>0</v>
      </c>
      <c r="L72" s="23">
        <f>'Цена на порамнување во ЕУР'!K72*'Среден курс'!$D$19</f>
        <v>0</v>
      </c>
      <c r="M72" s="23">
        <f>'Цена на порамнување во ЕУР'!L72*'Среден курс'!$D$19</f>
        <v>0</v>
      </c>
      <c r="N72" s="23">
        <f>'Цена на порамнување во ЕУР'!M72*'Среден курс'!$D$19</f>
        <v>0</v>
      </c>
      <c r="O72" s="23">
        <f>'Цена на порамнување во ЕУР'!N72*'Среден курс'!$D$19</f>
        <v>0</v>
      </c>
      <c r="P72" s="23">
        <f>'Цена на порамнување во ЕУР'!O72*'Среден курс'!$D$19</f>
        <v>0</v>
      </c>
      <c r="Q72" s="23">
        <f>'Цена на порамнување во ЕУР'!P72*'Среден курс'!$D$19</f>
        <v>0</v>
      </c>
      <c r="R72" s="23">
        <f>'Цена на порамнување во ЕУР'!Q72*'Среден курс'!$D$19</f>
        <v>2800.3723620000001</v>
      </c>
      <c r="S72" s="23">
        <f>'Цена на порамнување во ЕУР'!R72*'Среден курс'!$D$19</f>
        <v>2916.3128623821185</v>
      </c>
      <c r="T72" s="23">
        <f>'Цена на порамнување во ЕУР'!S72*'Среден курс'!$D$19</f>
        <v>2950.1592473756195</v>
      </c>
      <c r="U72" s="23">
        <f>'Цена на порамнување во ЕУР'!T72*'Среден курс'!$D$19</f>
        <v>2869.7907742068965</v>
      </c>
      <c r="V72" s="23">
        <f>'Цена на порамнување во ЕУР'!U72*'Среден курс'!$D$19</f>
        <v>3251.3686600000001</v>
      </c>
      <c r="W72" s="23">
        <f>'Цена на порамнување во ЕУР'!V72*'Среден курс'!$D$19</f>
        <v>3801.0782380000005</v>
      </c>
      <c r="X72" s="23">
        <f>'Цена на порамнување во ЕУР'!W72*'Среден курс'!$D$19</f>
        <v>4097.8350360000004</v>
      </c>
      <c r="Y72" s="23">
        <f>'Цена на порамнување во ЕУР'!X72*'Среден курс'!$D$19</f>
        <v>4967.128858</v>
      </c>
      <c r="Z72" s="23">
        <f>'Цена на порамнување во ЕУР'!Y72*'Среден курс'!$D$19</f>
        <v>4317.472084</v>
      </c>
      <c r="AA72" s="23">
        <f>'Цена на порамнување во ЕУР'!Z72*'Среден курс'!$D$19</f>
        <v>3362.6050902106708</v>
      </c>
      <c r="AB72" s="22">
        <f>'Цена на порамнување во ЕУР'!AA72*'Среден курс'!$D$19</f>
        <v>2213.6648226162306</v>
      </c>
    </row>
    <row r="73" spans="2:28" ht="27" thickBot="1" x14ac:dyDescent="0.3">
      <c r="B73" s="95"/>
      <c r="C73" s="123" t="s">
        <v>26</v>
      </c>
      <c r="D73" s="124"/>
      <c r="E73" s="20">
        <f>'Цена на порамнување во ЕУР'!D73*'Среден курс'!$D$19</f>
        <v>0</v>
      </c>
      <c r="F73" s="19">
        <f>'Цена на порамнување во ЕУР'!E73*'Среден курс'!$D$19</f>
        <v>0</v>
      </c>
      <c r="G73" s="19">
        <f>'Цена на порамнување во ЕУР'!F73*'Среден курс'!$D$19</f>
        <v>0</v>
      </c>
      <c r="H73" s="19">
        <f>'Цена на порамнување во ЕУР'!G73*'Среден курс'!$D$19</f>
        <v>0</v>
      </c>
      <c r="I73" s="19">
        <f>'Цена на порамнување во ЕУР'!H73*'Среден курс'!$D$19</f>
        <v>0</v>
      </c>
      <c r="J73" s="19">
        <f>'Цена на порамнување во ЕУР'!I73*'Среден курс'!$D$19</f>
        <v>0</v>
      </c>
      <c r="K73" s="19">
        <f>'Цена на порамнување во ЕУР'!J73*'Среден курс'!$D$19</f>
        <v>0</v>
      </c>
      <c r="L73" s="19">
        <f>'Цена на порамнување во ЕУР'!K73*'Среден курс'!$D$19</f>
        <v>1327.0766580000002</v>
      </c>
      <c r="M73" s="19">
        <f>'Цена на порамнување во ЕУР'!L73*'Среден курс'!$D$19</f>
        <v>1388.7724579999999</v>
      </c>
      <c r="N73" s="19">
        <f>'Цена на порамнување во ЕУР'!M73*'Среден курс'!$D$19</f>
        <v>1372.1145919999999</v>
      </c>
      <c r="O73" s="19">
        <f>'Цена на порамнување во ЕУР'!N73*'Среден курс'!$D$19</f>
        <v>1082.1443319999998</v>
      </c>
      <c r="P73" s="19">
        <f>'Цена на порамнување во ЕУР'!O73*'Среден курс'!$D$19</f>
        <v>956.28490000000011</v>
      </c>
      <c r="Q73" s="19">
        <f>'Цена на порамнување во ЕУР'!P73*'Среден курс'!$D$19</f>
        <v>997.00412800000004</v>
      </c>
      <c r="R73" s="19">
        <f>'Цена на порамнување во ЕУР'!Q73*'Среден курс'!$D$19</f>
        <v>0</v>
      </c>
      <c r="S73" s="19">
        <f>'Цена на порамнување во ЕУР'!R73*'Среден курс'!$D$19</f>
        <v>0</v>
      </c>
      <c r="T73" s="19">
        <f>'Цена на порамнување во ЕУР'!S73*'Среден курс'!$D$19</f>
        <v>0</v>
      </c>
      <c r="U73" s="19">
        <f>'Цена на порамнување во ЕУР'!T73*'Среден курс'!$D$19</f>
        <v>0</v>
      </c>
      <c r="V73" s="19">
        <f>'Цена на порамнување во ЕУР'!U73*'Среден курс'!$D$19</f>
        <v>0</v>
      </c>
      <c r="W73" s="19">
        <f>'Цена на порамнување во ЕУР'!V73*'Среден курс'!$D$19</f>
        <v>0</v>
      </c>
      <c r="X73" s="19">
        <f>'Цена на порамнување во ЕУР'!W73*'Среден курс'!$D$19</f>
        <v>0</v>
      </c>
      <c r="Y73" s="19">
        <f>'Цена на порамнување во ЕУР'!X73*'Среден курс'!$D$19</f>
        <v>0</v>
      </c>
      <c r="Z73" s="19">
        <f>'Цена на порамнување во ЕУР'!Y73*'Среден курс'!$D$19</f>
        <v>0</v>
      </c>
      <c r="AA73" s="19">
        <f>'Цена на порамнување во ЕУР'!Z73*'Среден курс'!$D$19</f>
        <v>0</v>
      </c>
      <c r="AB73" s="18">
        <f>'Цена на порамнување во ЕУР'!AA73*'Среден курс'!$D$19</f>
        <v>0</v>
      </c>
    </row>
    <row r="74" spans="2:28" ht="27" thickBot="1" x14ac:dyDescent="0.3">
      <c r="B74" s="95"/>
      <c r="C74" s="123" t="s">
        <v>27</v>
      </c>
      <c r="D74" s="124"/>
      <c r="E74" s="20">
        <f>'Цена на порамнување во ЕУР'!D74*'Среден курс'!$D$19</f>
        <v>642.25327800000002</v>
      </c>
      <c r="F74" s="19">
        <f>'Цена на порамнување во ЕУР'!E74*'Среден курс'!$D$19</f>
        <v>493.56639999999999</v>
      </c>
      <c r="G74" s="19">
        <f>'Цена на порамнување во ЕУР'!F74*'Среден курс'!$D$19</f>
        <v>433.10451599999999</v>
      </c>
      <c r="H74" s="19">
        <f>'Цена на порамнување во ЕУР'!G74*'Среден курс'!$D$19</f>
        <v>409.66011199999997</v>
      </c>
      <c r="I74" s="19">
        <f>'Цена на порамнување во ЕУР'!H74*'Среден курс'!$D$19</f>
        <v>448.52846599999998</v>
      </c>
      <c r="J74" s="19">
        <f>'Цена на порамнување во ЕУР'!I74*'Среден курс'!$D$19</f>
        <v>508.37339200000002</v>
      </c>
      <c r="K74" s="19">
        <f>'Цена на порамнување во ЕУР'!J74*'Среден курс'!$D$19</f>
        <v>922.96916800000008</v>
      </c>
      <c r="L74" s="19">
        <f>'Цена на порамнување во ЕУР'!K74*'Среден курс'!$D$19</f>
        <v>0</v>
      </c>
      <c r="M74" s="19">
        <f>'Цена на порамнување во ЕУР'!L74*'Среден курс'!$D$19</f>
        <v>0</v>
      </c>
      <c r="N74" s="19">
        <f>'Цена на порамнување во ЕУР'!M74*'Среден курс'!$D$19</f>
        <v>0</v>
      </c>
      <c r="O74" s="19">
        <f>'Цена на порамнување во ЕУР'!N74*'Среден курс'!$D$19</f>
        <v>0</v>
      </c>
      <c r="P74" s="19">
        <f>'Цена на порамнување во ЕУР'!O74*'Среден курс'!$D$19</f>
        <v>0</v>
      </c>
      <c r="Q74" s="19">
        <f>'Цена на порамнување во ЕУР'!P74*'Среден курс'!$D$19</f>
        <v>0</v>
      </c>
      <c r="R74" s="19">
        <f>'Цена на порамнување во ЕУР'!Q74*'Среден курс'!$D$19</f>
        <v>0</v>
      </c>
      <c r="S74" s="19">
        <f>'Цена на порамнување во ЕУР'!R74*'Среден курс'!$D$19</f>
        <v>0</v>
      </c>
      <c r="T74" s="19">
        <f>'Цена на порамнување во ЕУР'!S74*'Среден курс'!$D$19</f>
        <v>0</v>
      </c>
      <c r="U74" s="19">
        <f>'Цена на порамнување во ЕУР'!T74*'Среден курс'!$D$19</f>
        <v>0</v>
      </c>
      <c r="V74" s="19">
        <f>'Цена на порамнување во ЕУР'!U74*'Среден курс'!$D$19</f>
        <v>0</v>
      </c>
      <c r="W74" s="19">
        <f>'Цена на порамнување во ЕУР'!V74*'Среден курс'!$D$19</f>
        <v>0</v>
      </c>
      <c r="X74" s="19">
        <f>'Цена на порамнување во ЕУР'!W74*'Среден курс'!$D$19</f>
        <v>0</v>
      </c>
      <c r="Y74" s="19">
        <f>'Цена на порамнување во ЕУР'!X74*'Среден курс'!$D$19</f>
        <v>0</v>
      </c>
      <c r="Z74" s="19">
        <f>'Цена на порамнување во ЕУР'!Y74*'Среден курс'!$D$19</f>
        <v>0</v>
      </c>
      <c r="AA74" s="19">
        <f>'Цена на порамнување во ЕУР'!Z74*'Среден курс'!$D$19</f>
        <v>0</v>
      </c>
      <c r="AB74" s="18">
        <f>'Цена на порамнување во ЕУР'!AA74*'Среден курс'!$D$19</f>
        <v>0</v>
      </c>
    </row>
    <row r="75" spans="2:28" ht="27" thickBot="1" x14ac:dyDescent="0.3">
      <c r="B75" s="96"/>
      <c r="C75" s="123" t="s">
        <v>28</v>
      </c>
      <c r="D75" s="124"/>
      <c r="E75" s="17">
        <f>'Цена на порамнување во ЕУР'!D75*'Среден курс'!$D$19</f>
        <v>1926.1428759999999</v>
      </c>
      <c r="F75" s="16">
        <f>'Цена на порамнување во ЕУР'!E75*'Среден курс'!$D$19</f>
        <v>1480.6992</v>
      </c>
      <c r="G75" s="16">
        <f>'Цена на порамнување во ЕУР'!F75*'Среден курс'!$D$19</f>
        <v>1298.69659</v>
      </c>
      <c r="H75" s="16">
        <f>'Цена на порамнување во ЕУР'!G75*'Среден курс'!$D$19</f>
        <v>1228.9803360000001</v>
      </c>
      <c r="I75" s="16">
        <f>'Цена на порамнување во ЕУР'!H75*'Среден курс'!$D$19</f>
        <v>1344.9684400000001</v>
      </c>
      <c r="J75" s="16">
        <f>'Цена на порамнување во ЕУР'!I75*'Среден курс'!$D$19</f>
        <v>1525.1201759999999</v>
      </c>
      <c r="K75" s="16">
        <f>'Цена на порамнување во ЕУР'!J75*'Среден курс'!$D$19</f>
        <v>2768.2905459999997</v>
      </c>
      <c r="L75" s="16">
        <f>'Цена на порамнување во ЕУР'!K75*'Среден курс'!$D$19</f>
        <v>0</v>
      </c>
      <c r="M75" s="16">
        <f>'Цена на порамнување во ЕУР'!L75*'Среден курс'!$D$19</f>
        <v>0</v>
      </c>
      <c r="N75" s="16">
        <f>'Цена на порамнување во ЕУР'!M75*'Среден курс'!$D$19</f>
        <v>0</v>
      </c>
      <c r="O75" s="16">
        <f>'Цена на порамнување во ЕУР'!N75*'Среден курс'!$D$19</f>
        <v>0</v>
      </c>
      <c r="P75" s="16">
        <f>'Цена на порамнување во ЕУР'!O75*'Среден курс'!$D$19</f>
        <v>0</v>
      </c>
      <c r="Q75" s="16">
        <f>'Цена на порамнување во ЕУР'!P75*'Среден курс'!$D$19</f>
        <v>0</v>
      </c>
      <c r="R75" s="16">
        <f>'Цена на порамнување во ЕУР'!Q75*'Среден курс'!$D$19</f>
        <v>0</v>
      </c>
      <c r="S75" s="16">
        <f>'Цена на порамнување во ЕУР'!R75*'Среден курс'!$D$19</f>
        <v>0</v>
      </c>
      <c r="T75" s="16">
        <f>'Цена на порамнување во ЕУР'!S75*'Среден курс'!$D$19</f>
        <v>0</v>
      </c>
      <c r="U75" s="16">
        <f>'Цена на порамнување во ЕУР'!T75*'Среден курс'!$D$19</f>
        <v>0</v>
      </c>
      <c r="V75" s="16">
        <f>'Цена на порамнување во ЕУР'!U75*'Среден курс'!$D$19</f>
        <v>0</v>
      </c>
      <c r="W75" s="16">
        <f>'Цена на порамнување во ЕУР'!V75*'Среден курс'!$D$19</f>
        <v>0</v>
      </c>
      <c r="X75" s="16">
        <f>'Цена на порамнување во ЕУР'!W75*'Среден курс'!$D$19</f>
        <v>0</v>
      </c>
      <c r="Y75" s="16">
        <f>'Цена на порамнување во ЕУР'!X75*'Среден курс'!$D$19</f>
        <v>0</v>
      </c>
      <c r="Z75" s="16">
        <f>'Цена на порамнување во ЕУР'!Y75*'Среден курс'!$D$19</f>
        <v>0</v>
      </c>
      <c r="AA75" s="16">
        <f>'Цена на порамнување во ЕУР'!Z75*'Среден курс'!$D$19</f>
        <v>0</v>
      </c>
      <c r="AB75" s="15">
        <f>'Цена на порамнување во ЕУР'!AA75*'Среден курс'!$D$19</f>
        <v>0</v>
      </c>
    </row>
    <row r="76" spans="2:28" ht="27" thickBot="1" x14ac:dyDescent="0.3">
      <c r="B76" s="94">
        <v>43970</v>
      </c>
      <c r="C76" s="123" t="s">
        <v>25</v>
      </c>
      <c r="D76" s="124"/>
      <c r="E76" s="21">
        <f>'Цена на порамнување во ЕУР'!D76*'Среден курс'!$D$20</f>
        <v>0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0</v>
      </c>
      <c r="O76" s="23">
        <f>'Цена на порамнување во ЕУР'!N76*'Среден курс'!$D$20</f>
        <v>0</v>
      </c>
      <c r="P76" s="23">
        <f>'Цена на порамнување во ЕУР'!O76*'Среден курс'!$D$20</f>
        <v>0</v>
      </c>
      <c r="Q76" s="23">
        <f>'Цена на порамнување во ЕУР'!P76*'Среден курс'!$D$20</f>
        <v>0</v>
      </c>
      <c r="R76" s="23">
        <f>'Цена на порамнување во ЕУР'!Q76*'Среден курс'!$D$20</f>
        <v>0</v>
      </c>
      <c r="S76" s="23">
        <f>'Цена на порамнување во ЕУР'!R76*'Среден курс'!$D$20</f>
        <v>2536.0211232221777</v>
      </c>
      <c r="T76" s="23">
        <f>'Цена на порамнување во ЕУР'!S76*'Среден курс'!$D$20</f>
        <v>2242.3268206578946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3587.03451</v>
      </c>
      <c r="Y76" s="23">
        <f>'Цена на порамнување во ЕУР'!X76*'Среден курс'!$D$20</f>
        <v>0</v>
      </c>
      <c r="Z76" s="23">
        <f>'Цена на порамнување во ЕУР'!Y76*'Среден курс'!$D$20</f>
        <v>0</v>
      </c>
      <c r="AA76" s="23">
        <f>'Цена на порамнување во ЕУР'!Z76*'Среден курс'!$D$20</f>
        <v>0</v>
      </c>
      <c r="AB76" s="22">
        <f>'Цена на порамнување во ЕУР'!AA76*'Среден курс'!$D$20</f>
        <v>0</v>
      </c>
    </row>
    <row r="77" spans="2:28" ht="27" thickBot="1" x14ac:dyDescent="0.3">
      <c r="B77" s="95"/>
      <c r="C77" s="123" t="s">
        <v>26</v>
      </c>
      <c r="D77" s="124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1056.2440800000002</v>
      </c>
      <c r="M77" s="19">
        <f>'Цена на порамнување во ЕУР'!L77*'Среден курс'!$D$20</f>
        <v>1014.907425</v>
      </c>
      <c r="N77" s="19">
        <f>'Цена на порамнување во ЕУР'!M77*'Среден курс'!$D$20</f>
        <v>964.3162950000002</v>
      </c>
      <c r="O77" s="19">
        <f>'Цена на порамнување во ЕУР'!N77*'Среден курс'!$D$20</f>
        <v>959.38057500000025</v>
      </c>
      <c r="P77" s="19">
        <f>'Цена на порамнување во ЕУР'!O77*'Среден курс'!$D$20</f>
        <v>987.14400000000001</v>
      </c>
      <c r="Q77" s="19">
        <f>'Цена на порамнување во ЕУР'!P77*'Среден курс'!$D$20</f>
        <v>862.51706999999999</v>
      </c>
      <c r="R77" s="19">
        <f>'Цена на порамнување во ЕУР'!Q77*'Среден курс'!$D$20</f>
        <v>847.09294499999987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0</v>
      </c>
      <c r="U77" s="19">
        <f>'Цена на порамнување во ЕУР'!T77*'Среден курс'!$D$20</f>
        <v>926.06446499999993</v>
      </c>
      <c r="V77" s="19">
        <f>'Цена на порамнување во ЕУР'!U77*'Среден курс'!$D$20</f>
        <v>939.63769499999989</v>
      </c>
      <c r="W77" s="19">
        <f>'Цена на порамнување во ЕУР'!V77*'Среден курс'!$D$20</f>
        <v>1059.94587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1383.8524950000003</v>
      </c>
      <c r="Z77" s="19">
        <f>'Цена на порамнување во ЕУР'!Y77*'Среден курс'!$D$20</f>
        <v>1133.9816699999999</v>
      </c>
      <c r="AA77" s="19">
        <f>'Цена на порамнување во ЕУР'!Z77*'Среден курс'!$D$20</f>
        <v>608.35073058858154</v>
      </c>
      <c r="AB77" s="18">
        <f>'Цена на порамнување во ЕУР'!AA77*'Среден курс'!$D$20</f>
        <v>810.07504500000005</v>
      </c>
    </row>
    <row r="78" spans="2:28" ht="24" customHeight="1" thickBot="1" x14ac:dyDescent="0.3">
      <c r="B78" s="95"/>
      <c r="C78" s="123" t="s">
        <v>27</v>
      </c>
      <c r="D78" s="124"/>
      <c r="E78" s="20">
        <f>'Цена на порамнување во ЕУР'!D78*'Среден курс'!$D$20</f>
        <v>678.66150000000005</v>
      </c>
      <c r="F78" s="19">
        <f>'Цена на порамнување во ЕУР'!E78*'Среден курс'!$D$20</f>
        <v>583.64889000000005</v>
      </c>
      <c r="G78" s="19">
        <f>'Цена на порамнување во ЕУР'!F78*'Среден курс'!$D$20</f>
        <v>546.01402499999995</v>
      </c>
      <c r="H78" s="19">
        <f>'Цена на порамнување во ЕУР'!G78*'Среден курс'!$D$20</f>
        <v>540.46133999999995</v>
      </c>
      <c r="I78" s="19">
        <f>'Цена на порамнување во ЕУР'!H78*'Среден курс'!$D$20</f>
        <v>540.46133999999995</v>
      </c>
      <c r="J78" s="19">
        <f>'Цена на порамнување во ЕУР'!I78*'Среден курс'!$D$20</f>
        <v>616.96500000000003</v>
      </c>
      <c r="K78" s="19">
        <f>'Цена на порамнување во ЕУР'!J78*'Среден курс'!$D$20</f>
        <v>768.12142499999993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 x14ac:dyDescent="0.3">
      <c r="B79" s="96"/>
      <c r="C79" s="123" t="s">
        <v>28</v>
      </c>
      <c r="D79" s="124"/>
      <c r="E79" s="17">
        <f>'Цена на порамнување во ЕУР'!D79*'Среден курс'!$D$20</f>
        <v>2035.9845</v>
      </c>
      <c r="F79" s="16">
        <f>'Цена на порамнување во ЕУР'!E79*'Среден курс'!$D$20</f>
        <v>1750.3297050000001</v>
      </c>
      <c r="G79" s="16">
        <f>'Цена на порамнување во ЕУР'!F79*'Среден курс'!$D$20</f>
        <v>1637.4251099999999</v>
      </c>
      <c r="H79" s="16">
        <f>'Цена на порамнување во ЕУР'!G79*'Среден курс'!$D$20</f>
        <v>1620.767055</v>
      </c>
      <c r="I79" s="16">
        <f>'Цена на порамнување во ЕУР'!H79*'Среден курс'!$D$20</f>
        <v>1620.767055</v>
      </c>
      <c r="J79" s="16">
        <f>'Цена на порамнување во ЕУР'!I79*'Среден курс'!$D$20</f>
        <v>1850.2780349999998</v>
      </c>
      <c r="K79" s="16">
        <f>'Цена на порамнување во ЕУР'!J79*'Среден курс'!$D$20</f>
        <v>2303.7473100000002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 x14ac:dyDescent="0.3">
      <c r="B80" s="94">
        <v>43971</v>
      </c>
      <c r="C80" s="123" t="s">
        <v>25</v>
      </c>
      <c r="D80" s="124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0</v>
      </c>
      <c r="R80" s="23">
        <f>'Цена на порамнување во ЕУР'!Q80*'Среден курс'!$D$21</f>
        <v>0</v>
      </c>
      <c r="S80" s="23">
        <f>'Цена на порамнување во ЕУР'!R80*'Среден курс'!$D$21</f>
        <v>2931.4831713793105</v>
      </c>
      <c r="T80" s="23">
        <f>'Цена на порамнување во ЕУР'!S80*'Среден курс'!$D$21</f>
        <v>2263.7809287696659</v>
      </c>
      <c r="U80" s="23">
        <f>'Цена на порамнување во ЕУР'!T80*'Среден курс'!$D$21</f>
        <v>2110.970104</v>
      </c>
      <c r="V80" s="23">
        <f>'Цена на порамнување во ЕУР'!U80*'Среден курс'!$D$21</f>
        <v>0</v>
      </c>
      <c r="W80" s="23">
        <f>'Цена на порамнување во ЕУР'!V80*'Среден курс'!$D$21</f>
        <v>0</v>
      </c>
      <c r="X80" s="23">
        <f>'Цена на порамнување во ЕУР'!W80*'Среден курс'!$D$21</f>
        <v>4071.9623999999999</v>
      </c>
      <c r="Y80" s="23">
        <f>'Цена на порамнување во ЕУР'!X80*'Среден курс'!$D$21</f>
        <v>4349.5962000000009</v>
      </c>
      <c r="Z80" s="23">
        <f>'Цена на порамнување во ЕУР'!Y80*'Среден курс'!$D$21</f>
        <v>0</v>
      </c>
      <c r="AA80" s="23">
        <f>'Цена на порамнување во ЕУР'!Z80*'Среден курс'!$D$21</f>
        <v>0</v>
      </c>
      <c r="AB80" s="22">
        <f>'Цена на порамнување во ЕУР'!AA80*'Среден курс'!$D$21</f>
        <v>0</v>
      </c>
    </row>
    <row r="81" spans="2:28" ht="27" thickBot="1" x14ac:dyDescent="0.3">
      <c r="B81" s="95"/>
      <c r="C81" s="123" t="s">
        <v>26</v>
      </c>
      <c r="D81" s="124"/>
      <c r="E81" s="20">
        <f>'Цена на порамнување во ЕУР'!D81*'Среден курс'!$D$21</f>
        <v>0</v>
      </c>
      <c r="F81" s="19">
        <f>'Цена на порамнување во ЕУР'!E81*'Среден курс'!$D$21</f>
        <v>0</v>
      </c>
      <c r="G81" s="19">
        <f>'Цена на порамнување во ЕУР'!F81*'Среден курс'!$D$21</f>
        <v>0</v>
      </c>
      <c r="H81" s="19">
        <f>'Цена на порамнување во ЕУР'!G81*'Среден курс'!$D$21</f>
        <v>0</v>
      </c>
      <c r="I81" s="19">
        <f>'Цена на порамнување во ЕУР'!H81*'Среден курс'!$D$21</f>
        <v>0</v>
      </c>
      <c r="J81" s="19">
        <f>'Цена на порамнување во ЕУР'!I81*'Среден курс'!$D$21</f>
        <v>0</v>
      </c>
      <c r="K81" s="19">
        <f>'Цена на порамнување во ЕУР'!J81*'Среден курс'!$D$21</f>
        <v>0</v>
      </c>
      <c r="L81" s="19">
        <f>'Цена на порамнување во ЕУР'!K81*'Среден курс'!$D$21</f>
        <v>1378.2975759999999</v>
      </c>
      <c r="M81" s="19">
        <f>'Цена на порамнување во ЕУР'!L81*'Среден курс'!$D$21</f>
        <v>1450.482364</v>
      </c>
      <c r="N81" s="19">
        <f>'Цена на порамнување во ЕУР'!M81*'Среден курс'!$D$21</f>
        <v>1419.6341640000001</v>
      </c>
      <c r="O81" s="19">
        <f>'Цена на порамнување во ЕУР'!N81*'Среден курс'!$D$21</f>
        <v>1370.2770439999999</v>
      </c>
      <c r="P81" s="19">
        <f>'Цена на порамнување во ЕУР'!O81*'Среден курс'!$D$21</f>
        <v>1409.1457760000001</v>
      </c>
      <c r="Q81" s="19">
        <f>'Цена на порамнување во ЕУР'!P81*'Среден курс'!$D$21</f>
        <v>1459.7368239999998</v>
      </c>
      <c r="R81" s="19">
        <f>'Цена на порамнување во ЕУР'!Q81*'Среден курс'!$D$21</f>
        <v>1113.6200200000001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863.74959999999999</v>
      </c>
      <c r="W81" s="19">
        <f>'Цена на порамнување во ЕУР'!V81*'Среден курс'!$D$21</f>
        <v>1080.303964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1190.7405200000001</v>
      </c>
      <c r="AA81" s="19">
        <f>'Цена на порамнување во ЕУР'!Z81*'Среден курс'!$D$21</f>
        <v>925.44599999999991</v>
      </c>
      <c r="AB81" s="18">
        <f>'Цена на порамнување во ЕУР'!AA81*'Среден курс'!$D$21</f>
        <v>801.43623599999989</v>
      </c>
    </row>
    <row r="82" spans="2:28" ht="27" thickBot="1" x14ac:dyDescent="0.3">
      <c r="B82" s="95"/>
      <c r="C82" s="123" t="s">
        <v>27</v>
      </c>
      <c r="D82" s="124"/>
      <c r="E82" s="20">
        <f>'Цена на порамнување во ЕУР'!D82*'Среден курс'!$D$21</f>
        <v>829.81657999999993</v>
      </c>
      <c r="F82" s="19">
        <f>'Цена на порамнување во ЕУР'!E82*'Среден курс'!$D$21</f>
        <v>707.04074400000002</v>
      </c>
      <c r="G82" s="19">
        <f>'Цена на порамнување во ЕУР'!F82*'Среден курс'!$D$21</f>
        <v>669.40593999999999</v>
      </c>
      <c r="H82" s="19">
        <f>'Цена на порамнување во ЕУР'!G82*'Среден курс'!$D$21</f>
        <v>665.7041559999999</v>
      </c>
      <c r="I82" s="19">
        <f>'Цена на порамнување во ЕУР'!H82*'Среден курс'!$D$21</f>
        <v>688.53182400000003</v>
      </c>
      <c r="J82" s="19">
        <f>'Цена на порамнување во ЕУР'!I82*'Среден курс'!$D$21</f>
        <v>758.86572000000001</v>
      </c>
      <c r="K82" s="19">
        <f>'Цена на порамнување во ЕУР'!J82*'Среден курс'!$D$21</f>
        <v>1139.5325079999998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 x14ac:dyDescent="0.3">
      <c r="B83" s="96"/>
      <c r="C83" s="123" t="s">
        <v>28</v>
      </c>
      <c r="D83" s="124"/>
      <c r="E83" s="17">
        <f>'Цена на порамнување во ЕУР'!D83*'Среден курс'!$D$21</f>
        <v>2489.44974</v>
      </c>
      <c r="F83" s="16">
        <f>'Цена на порамнување во ЕУР'!E83*'Среден курс'!$D$21</f>
        <v>2120.5052679999999</v>
      </c>
      <c r="G83" s="16">
        <f>'Цена на порамнување во ЕУР'!F83*'Среден курс'!$D$21</f>
        <v>2008.2178199999996</v>
      </c>
      <c r="H83" s="16">
        <f>'Цена на порамнување во ЕУР'!G83*'Среден курс'!$D$21</f>
        <v>1996.4955039999998</v>
      </c>
      <c r="I83" s="16">
        <f>'Цена на порамнување во ЕУР'!H83*'Среден курс'!$D$21</f>
        <v>2065.5954719999995</v>
      </c>
      <c r="J83" s="16">
        <f>'Цена на порамнување во ЕУР'!I83*'Среден курс'!$D$21</f>
        <v>2275.980196</v>
      </c>
      <c r="K83" s="16">
        <f>'Цена на порамнување во ЕУР'!J83*'Среден курс'!$D$21</f>
        <v>3418.5975239999998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 x14ac:dyDescent="0.3">
      <c r="B84" s="94">
        <v>43972</v>
      </c>
      <c r="C84" s="123" t="s">
        <v>25</v>
      </c>
      <c r="D84" s="124"/>
      <c r="E84" s="21">
        <f>'Цена на порамнување во ЕУР'!D84*'Среден курс'!$D$22</f>
        <v>0</v>
      </c>
      <c r="F84" s="23">
        <f>'Цена на порамнување во ЕУР'!E84*'Среден курс'!$D$22</f>
        <v>0</v>
      </c>
      <c r="G84" s="23">
        <f>'Цена на порамнување во ЕУР'!F84*'Среден курс'!$D$22</f>
        <v>0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0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0</v>
      </c>
      <c r="P84" s="23">
        <f>'Цена на порамнување во ЕУР'!O84*'Среден курс'!$D$22</f>
        <v>0</v>
      </c>
      <c r="Q84" s="23">
        <f>'Цена на порамнување во ЕУР'!P84*'Среден курс'!$D$22</f>
        <v>0</v>
      </c>
      <c r="R84" s="23">
        <f>'Цена на порамнување во ЕУР'!Q84*'Среден курс'!$D$22</f>
        <v>0</v>
      </c>
      <c r="S84" s="23">
        <f>'Цена на порамнување во ЕУР'!R84*'Среден курс'!$D$22</f>
        <v>1428.8561999999999</v>
      </c>
      <c r="T84" s="23">
        <f>'Цена на порамнување во ЕУР'!S84*'Среден курс'!$D$22</f>
        <v>1469.5749000000001</v>
      </c>
      <c r="U84" s="23">
        <f>'Цена на порамнување во ЕУР'!T84*'Среден курс'!$D$22</f>
        <v>0</v>
      </c>
      <c r="V84" s="23">
        <f>'Цена на порамнување во ЕУР'!U84*'Среден курс'!$D$22</f>
        <v>0</v>
      </c>
      <c r="W84" s="23">
        <f>'Цена на порамнување во ЕУР'!V84*'Среден курс'!$D$22</f>
        <v>2367.2371499999995</v>
      </c>
      <c r="X84" s="23">
        <f>'Цена на порамнување во ЕУР'!W84*'Среден курс'!$D$22</f>
        <v>3015.5935079753026</v>
      </c>
      <c r="Y84" s="23">
        <f>'Цена на порамнување во ЕУР'!X84*'Среден курс'!$D$22</f>
        <v>3461.2951499999999</v>
      </c>
      <c r="Z84" s="23">
        <f>'Цена на порамнување во ЕУР'!Y84*'Среден курс'!$D$22</f>
        <v>3037.24485</v>
      </c>
      <c r="AA84" s="23">
        <f>'Цена на порамнување во ЕУР'!Z84*'Среден курс'!$D$22</f>
        <v>0</v>
      </c>
      <c r="AB84" s="22">
        <f>'Цена на порамнување во ЕУР'!AA84*'Среден курс'!$D$22</f>
        <v>0</v>
      </c>
    </row>
    <row r="85" spans="2:28" ht="27" thickBot="1" x14ac:dyDescent="0.3">
      <c r="B85" s="95"/>
      <c r="C85" s="123" t="s">
        <v>26</v>
      </c>
      <c r="D85" s="124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801.41804999999999</v>
      </c>
      <c r="M85" s="19">
        <f>'Цена на порамнување во ЕУР'!L85*'Среден курс'!$D$22</f>
        <v>801.41804999999988</v>
      </c>
      <c r="N85" s="19">
        <f>'Цена на порамнување во ЕУР'!M85*'Среден курс'!$D$22</f>
        <v>801.41804999999999</v>
      </c>
      <c r="O85" s="19">
        <f>'Цена на порамнување во ЕУР'!N85*'Среден курс'!$D$22</f>
        <v>801.41805000000011</v>
      </c>
      <c r="P85" s="19">
        <f>'Цена на порамнување во ЕУР'!O85*'Среден курс'!$D$22</f>
        <v>801.41804999999988</v>
      </c>
      <c r="Q85" s="19">
        <f>'Цена на порамнување во ЕУР'!P85*'Среден курс'!$D$22</f>
        <v>801.41804999999999</v>
      </c>
      <c r="R85" s="19">
        <f>'Цена на порамнување во ЕУР'!Q85*'Среден курс'!$D$22</f>
        <v>801.41805000000011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801.41804999999999</v>
      </c>
      <c r="V85" s="19">
        <f>'Цена на порамнување во ЕУР'!U85*'Среден курс'!$D$22</f>
        <v>801.41804999999988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834.1164</v>
      </c>
      <c r="AB85" s="18">
        <f>'Цена на порамнување во ЕУР'!AA85*'Среден курс'!$D$22</f>
        <v>801.41804999999988</v>
      </c>
    </row>
    <row r="86" spans="2:28" ht="27" thickBot="1" x14ac:dyDescent="0.3">
      <c r="B86" s="95"/>
      <c r="C86" s="123" t="s">
        <v>27</v>
      </c>
      <c r="D86" s="124"/>
      <c r="E86" s="20">
        <f>'Цена на порамнување во ЕУР'!D86*'Среден курс'!$D$22</f>
        <v>604.61099999999999</v>
      </c>
      <c r="F86" s="19">
        <f>'Цена на порамнување во ЕУР'!E86*'Среден курс'!$D$22</f>
        <v>562.04144999999994</v>
      </c>
      <c r="G86" s="19">
        <f>'Цена на порамнување во ЕУР'!F86*'Среден курс'!$D$22</f>
        <v>522.55664999999999</v>
      </c>
      <c r="H86" s="19">
        <f>'Цена на порамнување во ЕУР'!G86*'Среден курс'!$D$22</f>
        <v>509.60070000000002</v>
      </c>
      <c r="I86" s="19">
        <f>'Цена на порамнување во ЕУР'!H86*'Среден курс'!$D$22</f>
        <v>493.56</v>
      </c>
      <c r="J86" s="19">
        <f>'Цена на порамнување во ЕУР'!I86*'Среден курс'!$D$22</f>
        <v>495.41084999999998</v>
      </c>
      <c r="K86" s="19">
        <f>'Цена на порамнување во ЕУР'!J86*'Среден курс'!$D$22</f>
        <v>560.80754999999999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 x14ac:dyDescent="0.3">
      <c r="B87" s="96"/>
      <c r="C87" s="123" t="s">
        <v>28</v>
      </c>
      <c r="D87" s="124"/>
      <c r="E87" s="17">
        <f>'Цена на порамнување во ЕУР'!D87*'Среден курс'!$D$22</f>
        <v>1813.21605</v>
      </c>
      <c r="F87" s="16">
        <f>'Цена на порамнување во ЕУР'!E87*'Среден курс'!$D$22</f>
        <v>1685.5074</v>
      </c>
      <c r="G87" s="16">
        <f>'Цена на порамнување во ЕУР'!F87*'Среден курс'!$D$22</f>
        <v>1567.0529999999999</v>
      </c>
      <c r="H87" s="16">
        <f>'Цена на порамнување во ЕУР'!G87*'Среден курс'!$D$22</f>
        <v>1528.18515</v>
      </c>
      <c r="I87" s="16">
        <f>'Цена на порамнување во ЕУР'!H87*'Среден курс'!$D$22</f>
        <v>1480.68</v>
      </c>
      <c r="J87" s="16">
        <f>'Цена на порамнување во ЕУР'!I87*'Среден курс'!$D$22</f>
        <v>1485.6155999999999</v>
      </c>
      <c r="K87" s="16">
        <f>'Цена на порамнување во ЕУР'!J87*'Среден курс'!$D$22</f>
        <v>1682.42265</v>
      </c>
      <c r="L87" s="16">
        <f>'Цена на порамнување во ЕУР'!K87*'Среден курс'!$D$22</f>
        <v>0</v>
      </c>
      <c r="M87" s="16">
        <f>'Цена на порамнување во ЕУР'!L87*'Среден курс'!$D$22</f>
        <v>0</v>
      </c>
      <c r="N87" s="16">
        <f>'Цена на порамнување во ЕУР'!M87*'Среден курс'!$D$22</f>
        <v>0</v>
      </c>
      <c r="O87" s="16">
        <f>'Цена на порамнување во ЕУР'!N87*'Среден курс'!$D$22</f>
        <v>0</v>
      </c>
      <c r="P87" s="16">
        <f>'Цена на порамнување во ЕУР'!O87*'Среден курс'!$D$22</f>
        <v>0</v>
      </c>
      <c r="Q87" s="16">
        <f>'Цена на порамнување во ЕУР'!P87*'Среден курс'!$D$22</f>
        <v>0</v>
      </c>
      <c r="R87" s="16">
        <f>'Цена на порамнување во ЕУР'!Q87*'Среден курс'!$D$22</f>
        <v>0</v>
      </c>
      <c r="S87" s="16">
        <f>'Цена на порамнување во ЕУР'!R87*'Среден курс'!$D$22</f>
        <v>0</v>
      </c>
      <c r="T87" s="16">
        <f>'Цена на порамнување во ЕУР'!S87*'Среден курс'!$D$22</f>
        <v>0</v>
      </c>
      <c r="U87" s="16">
        <f>'Цена на порамнување во ЕУР'!T87*'Среден курс'!$D$22</f>
        <v>0</v>
      </c>
      <c r="V87" s="16">
        <f>'Цена на порамнување во ЕУР'!U87*'Среден курс'!$D$22</f>
        <v>0</v>
      </c>
      <c r="W87" s="16">
        <f>'Цена на порамнување во ЕУР'!V87*'Среден курс'!$D$22</f>
        <v>0</v>
      </c>
      <c r="X87" s="16">
        <f>'Цена на порамнување во ЕУР'!W87*'Среден курс'!$D$22</f>
        <v>0</v>
      </c>
      <c r="Y87" s="16">
        <f>'Цена на порамнување во ЕУР'!X87*'Среден курс'!$D$22</f>
        <v>0</v>
      </c>
      <c r="Z87" s="16">
        <f>'Цена на порамнување во ЕУР'!Y87*'Среден курс'!$D$22</f>
        <v>0</v>
      </c>
      <c r="AA87" s="16">
        <f>'Цена на порамнување во ЕУР'!Z87*'Среден курс'!$D$22</f>
        <v>0</v>
      </c>
      <c r="AB87" s="15">
        <f>'Цена на порамнување во ЕУР'!AA87*'Среден курс'!$D$22</f>
        <v>0</v>
      </c>
    </row>
    <row r="88" spans="2:28" ht="27" thickBot="1" x14ac:dyDescent="0.3">
      <c r="B88" s="94">
        <v>43973</v>
      </c>
      <c r="C88" s="123" t="s">
        <v>25</v>
      </c>
      <c r="D88" s="124"/>
      <c r="E88" s="21">
        <f>'Цена на порамнување во ЕУР'!D88*'Среден курс'!$D$23</f>
        <v>0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0</v>
      </c>
      <c r="N88" s="23">
        <f>'Цена на порамнување во ЕУР'!M88*'Среден курс'!$D$23</f>
        <v>0</v>
      </c>
      <c r="O88" s="23">
        <f>'Цена на порамнување во ЕУР'!N88*'Среден курс'!$D$23</f>
        <v>0</v>
      </c>
      <c r="P88" s="23">
        <f>'Цена на порамнување во ЕУР'!O88*'Среден курс'!$D$23</f>
        <v>0</v>
      </c>
      <c r="Q88" s="23">
        <f>'Цена на порамнување во ЕУР'!P88*'Среден курс'!$D$23</f>
        <v>0</v>
      </c>
      <c r="R88" s="23">
        <f>'Цена на порамнување во ЕУР'!Q88*'Среден курс'!$D$23</f>
        <v>0</v>
      </c>
      <c r="S88" s="23">
        <f>'Цена на порамнување во ЕУР'!R88*'Среден курс'!$D$23</f>
        <v>0</v>
      </c>
      <c r="T88" s="23">
        <f>'Цена на порамнување во ЕУР'!S88*'Среден курс'!$D$23</f>
        <v>0</v>
      </c>
      <c r="U88" s="23">
        <f>'Цена на порамнување во ЕУР'!T88*'Среден курс'!$D$23</f>
        <v>0</v>
      </c>
      <c r="V88" s="23">
        <f>'Цена на порамнување во ЕУР'!U88*'Среден курс'!$D$23</f>
        <v>0</v>
      </c>
      <c r="W88" s="23">
        <f>'Цена на порамнување во ЕУР'!V88*'Среден курс'!$D$23</f>
        <v>0</v>
      </c>
      <c r="X88" s="23">
        <f>'Цена на порамнување во ЕУР'!W88*'Среден курс'!$D$23</f>
        <v>0</v>
      </c>
      <c r="Y88" s="23">
        <f>'Цена на порамнување во ЕУР'!X88*'Среден курс'!$D$23</f>
        <v>4182.3040500000006</v>
      </c>
      <c r="Z88" s="23">
        <f>'Цена на порамнување во ЕУР'!Y88*'Среден курс'!$D$23</f>
        <v>3329.6791499999999</v>
      </c>
      <c r="AA88" s="23">
        <f>'Цена на порамнување во ЕУР'!Z88*'Среден курс'!$D$23</f>
        <v>2842.9056</v>
      </c>
      <c r="AB88" s="22">
        <f>'Цена на порамнување во ЕУР'!AA88*'Среден курс'!$D$23</f>
        <v>2128.4775</v>
      </c>
    </row>
    <row r="89" spans="2:28" ht="27" thickBot="1" x14ac:dyDescent="0.3">
      <c r="B89" s="95"/>
      <c r="C89" s="123" t="s">
        <v>26</v>
      </c>
      <c r="D89" s="124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801.41805000000022</v>
      </c>
      <c r="M89" s="19">
        <f>'Цена на порамнување во ЕУР'!L89*'Среден курс'!$D$23</f>
        <v>801.41804999999999</v>
      </c>
      <c r="N89" s="19">
        <f>'Цена на порамнување во ЕУР'!M89*'Среден курс'!$D$23</f>
        <v>801.41805000000011</v>
      </c>
      <c r="O89" s="19">
        <f>'Цена на порамнување во ЕУР'!N89*'Среден курс'!$D$23</f>
        <v>801.41804999999988</v>
      </c>
      <c r="P89" s="19">
        <f>'Цена на порамнување во ЕУР'!O89*'Среден курс'!$D$23</f>
        <v>801.41804999999999</v>
      </c>
      <c r="Q89" s="19">
        <f>'Цена на порамнување во ЕУР'!P89*'Среден курс'!$D$23</f>
        <v>801.41804999999999</v>
      </c>
      <c r="R89" s="19">
        <f>'Цена на порамнување во ЕУР'!Q89*'Среден курс'!$D$23</f>
        <v>801.41804999999999</v>
      </c>
      <c r="S89" s="19">
        <f>'Цена на порамнување во ЕУР'!R89*'Среден курс'!$D$23</f>
        <v>801.41804999999988</v>
      </c>
      <c r="T89" s="19">
        <f>'Цена на порамнување во ЕУР'!S89*'Среден курс'!$D$23</f>
        <v>801.41804999999999</v>
      </c>
      <c r="U89" s="19">
        <f>'Цена на порамнување во ЕУР'!T89*'Среден курс'!$D$23</f>
        <v>801.41804999999999</v>
      </c>
      <c r="V89" s="19">
        <f>'Цена на порамнување во ЕУР'!U89*'Среден курс'!$D$23</f>
        <v>801.41805000000011</v>
      </c>
      <c r="W89" s="19">
        <f>'Цена на порамнување во ЕУР'!V89*'Среден курс'!$D$23</f>
        <v>987.12</v>
      </c>
      <c r="X89" s="19">
        <f>'Цена на порамнување во ЕУР'!W89*'Среден курс'!$D$23</f>
        <v>1162.9507500000002</v>
      </c>
      <c r="Y89" s="19">
        <f>'Цена на порамнување во ЕУР'!X89*'Среден курс'!$D$23</f>
        <v>0</v>
      </c>
      <c r="Z89" s="19">
        <f>'Цена на порамнување во ЕУР'!Y89*'Среден курс'!$D$23</f>
        <v>0</v>
      </c>
      <c r="AA89" s="19">
        <f>'Цена на порамнување во ЕУР'!Z89*'Среден курс'!$D$23</f>
        <v>0</v>
      </c>
      <c r="AB89" s="18">
        <f>'Цена на порамнување во ЕУР'!AA89*'Среден курс'!$D$23</f>
        <v>0</v>
      </c>
    </row>
    <row r="90" spans="2:28" ht="27" thickBot="1" x14ac:dyDescent="0.3">
      <c r="B90" s="95"/>
      <c r="C90" s="123" t="s">
        <v>27</v>
      </c>
      <c r="D90" s="124"/>
      <c r="E90" s="20">
        <f>'Цена на порамнување во ЕУР'!D90*'Среден курс'!$D$23</f>
        <v>568.8279</v>
      </c>
      <c r="F90" s="19">
        <f>'Цена на порамнување во ЕУР'!E90*'Среден курс'!$D$23</f>
        <v>492.32610000000005</v>
      </c>
      <c r="G90" s="19">
        <f>'Цена на порамнување во ЕУР'!F90*'Среден курс'!$D$23</f>
        <v>483.07184999999998</v>
      </c>
      <c r="H90" s="19">
        <f>'Цена на порамнување во ЕУР'!G90*'Среден курс'!$D$23</f>
        <v>457.15995000000004</v>
      </c>
      <c r="I90" s="19">
        <f>'Цена на порамнување во ЕУР'!H90*'Среден курс'!$D$23</f>
        <v>447.90569999999997</v>
      </c>
      <c r="J90" s="19">
        <f>'Цена на порамнување во ЕУР'!I90*'Среден курс'!$D$23</f>
        <v>492.94305000000003</v>
      </c>
      <c r="K90" s="19">
        <f>'Цена на порамнување во ЕУР'!J90*'Среден курс'!$D$23</f>
        <v>659.51954999999998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 x14ac:dyDescent="0.3">
      <c r="B91" s="96"/>
      <c r="C91" s="123" t="s">
        <v>28</v>
      </c>
      <c r="D91" s="124"/>
      <c r="E91" s="17">
        <f>'Цена на порамнување во ЕУР'!D91*'Среден курс'!$D$23</f>
        <v>1706.4837</v>
      </c>
      <c r="F91" s="16">
        <f>'Цена на порамнување во ЕУР'!E91*'Среден курс'!$D$23</f>
        <v>1476.3613499999999</v>
      </c>
      <c r="G91" s="16">
        <f>'Цена на порамнување во ЕУР'!F91*'Среден курс'!$D$23</f>
        <v>1448.5986</v>
      </c>
      <c r="H91" s="16">
        <f>'Цена на порамнување во ЕУР'!G91*'Среден курс'!$D$23</f>
        <v>1370.8628999999999</v>
      </c>
      <c r="I91" s="16">
        <f>'Цена на порамнување во ЕУР'!H91*'Среден курс'!$D$23</f>
        <v>1343.7171000000001</v>
      </c>
      <c r="J91" s="16">
        <f>'Цена на порамнување во ЕУР'!I91*'Среден курс'!$D$23</f>
        <v>1478.2122000000002</v>
      </c>
      <c r="K91" s="16">
        <f>'Цена на порамнување во ЕУР'!J91*'Среден курс'!$D$23</f>
        <v>1977.9417000000001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 x14ac:dyDescent="0.3">
      <c r="B92" s="94">
        <v>43974</v>
      </c>
      <c r="C92" s="123" t="s">
        <v>25</v>
      </c>
      <c r="D92" s="124"/>
      <c r="E92" s="21">
        <f>'Цена на порамнување во ЕУР'!D92*'Среден курс'!$D$24</f>
        <v>0</v>
      </c>
      <c r="F92" s="23">
        <f>'Цена на порамнување во ЕУР'!E92*'Среден курс'!$D$24</f>
        <v>0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0</v>
      </c>
      <c r="N92" s="23">
        <f>'Цена на порамнување во ЕУР'!M92*'Среден курс'!$D$24</f>
        <v>0</v>
      </c>
      <c r="O92" s="23">
        <f>'Цена на порамнување во ЕУР'!N92*'Среден курс'!$D$24</f>
        <v>0</v>
      </c>
      <c r="P92" s="23">
        <f>'Цена на порамнување во ЕУР'!O92*'Среден курс'!$D$24</f>
        <v>0</v>
      </c>
      <c r="Q92" s="23">
        <f>'Цена на порамнување во ЕУР'!P92*'Среден курс'!$D$24</f>
        <v>832.26554999999996</v>
      </c>
      <c r="R92" s="23">
        <f>'Цена на порамнување во ЕУР'!Q92*'Среден курс'!$D$24</f>
        <v>370.17</v>
      </c>
      <c r="S92" s="23">
        <f>'Цена на порамнување во ЕУР'!R92*'Среден курс'!$D$24</f>
        <v>265.50271874999999</v>
      </c>
      <c r="T92" s="23">
        <f>'Цена на порамнување во ЕУР'!S92*'Среден курс'!$D$24</f>
        <v>406.58956001405483</v>
      </c>
      <c r="U92" s="23">
        <f>'Цена на порамнување во ЕУР'!T92*'Среден курс'!$D$24</f>
        <v>1037.0154098360654</v>
      </c>
      <c r="V92" s="23">
        <f>'Цена на порамнување во ЕУР'!U92*'Среден курс'!$D$24</f>
        <v>1643.4186514226233</v>
      </c>
      <c r="W92" s="23">
        <f>'Цена на порамнување во ЕУР'!V92*'Среден курс'!$D$24</f>
        <v>2511.6034500000001</v>
      </c>
      <c r="X92" s="23">
        <f>'Цена на порамнување во ЕУР'!W92*'Среден курс'!$D$24</f>
        <v>3613.7438280364372</v>
      </c>
      <c r="Y92" s="23">
        <f>'Цена на порамнување во ЕУР'!X92*'Среден курс'!$D$24</f>
        <v>4165.7492410188497</v>
      </c>
      <c r="Z92" s="23">
        <f>'Цена на порамнување во ЕУР'!Y92*'Среден курс'!$D$24</f>
        <v>3458.6120163568776</v>
      </c>
      <c r="AA92" s="23">
        <f>'Цена на порамнување во ЕУР'!Z92*'Среден курс'!$D$24</f>
        <v>1877.7152853516704</v>
      </c>
      <c r="AB92" s="22">
        <f>'Цена на порамнување во ЕУР'!AA92*'Среден курс'!$D$24</f>
        <v>1248.1339178571427</v>
      </c>
    </row>
    <row r="93" spans="2:28" ht="27" thickBot="1" x14ac:dyDescent="0.3">
      <c r="B93" s="95"/>
      <c r="C93" s="123" t="s">
        <v>26</v>
      </c>
      <c r="D93" s="124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801.41805000000011</v>
      </c>
      <c r="M93" s="19">
        <f>'Цена на порамнување во ЕУР'!L93*'Среден курс'!$D$24</f>
        <v>801.41804999999999</v>
      </c>
      <c r="N93" s="19">
        <f>'Цена на порамнување во ЕУР'!M93*'Среден курс'!$D$24</f>
        <v>801.41804999999999</v>
      </c>
      <c r="O93" s="19">
        <f>'Цена на порамнување во ЕУР'!N93*'Среден курс'!$D$24</f>
        <v>801.41805000000011</v>
      </c>
      <c r="P93" s="19">
        <f>'Цена на порамнување во ЕУР'!O93*'Среден курс'!$D$24</f>
        <v>801.41804999999999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0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thickBot="1" x14ac:dyDescent="0.3">
      <c r="B94" s="95"/>
      <c r="C94" s="123" t="s">
        <v>27</v>
      </c>
      <c r="D94" s="124"/>
      <c r="E94" s="20">
        <f>'Цена на порамнување во ЕУР'!D94*'Среден курс'!$D$24</f>
        <v>808.20449999999994</v>
      </c>
      <c r="F94" s="19">
        <f>'Цена на порамнување во ЕУР'!E94*'Среден курс'!$D$24</f>
        <v>565.74315000000001</v>
      </c>
      <c r="G94" s="19">
        <f>'Цена на порамнување во ЕУР'!F94*'Среден курс'!$D$24</f>
        <v>509.60070000000002</v>
      </c>
      <c r="H94" s="19">
        <f>'Цена на порамнување во ЕУР'!G94*'Среден курс'!$D$24</f>
        <v>460.86165</v>
      </c>
      <c r="I94" s="19">
        <f>'Цена на порамнување во ЕУР'!H94*'Среден курс'!$D$24</f>
        <v>442.35314999999997</v>
      </c>
      <c r="J94" s="19">
        <f>'Цена на порамнување во ЕУР'!I94*'Среден курс'!$D$24</f>
        <v>426.92939999999999</v>
      </c>
      <c r="K94" s="19">
        <f>'Цена на порамнување во ЕУР'!J94*'Среден курс'!$D$24</f>
        <v>479.9871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 x14ac:dyDescent="0.3">
      <c r="B95" s="96"/>
      <c r="C95" s="123" t="s">
        <v>28</v>
      </c>
      <c r="D95" s="124"/>
      <c r="E95" s="17">
        <f>'Цена на порамнување во ЕУР'!D95*'Среден курс'!$D$24</f>
        <v>2423.9965499999998</v>
      </c>
      <c r="F95" s="16">
        <f>'Цена на порамнување во ЕУР'!E95*'Среден курс'!$D$24</f>
        <v>1696.6125</v>
      </c>
      <c r="G95" s="16">
        <f>'Цена на порамнување во ЕУР'!F95*'Среден курс'!$D$24</f>
        <v>1528.8021000000001</v>
      </c>
      <c r="H95" s="16">
        <f>'Цена на порамнување во ЕУР'!G95*'Среден курс'!$D$24</f>
        <v>1381.9679999999998</v>
      </c>
      <c r="I95" s="16">
        <f>'Цена на порамнување во ЕУР'!H95*'Среден курс'!$D$24</f>
        <v>1326.4425000000001</v>
      </c>
      <c r="J95" s="16">
        <f>'Цена на порамнување во ЕУР'!I95*'Среден курс'!$D$24</f>
        <v>1280.7882000000002</v>
      </c>
      <c r="K95" s="16">
        <f>'Цена на порамнување во ЕУР'!J95*'Среден курс'!$D$24</f>
        <v>1439.9612999999999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 x14ac:dyDescent="0.3">
      <c r="B96" s="94">
        <v>43975</v>
      </c>
      <c r="C96" s="125" t="s">
        <v>25</v>
      </c>
      <c r="D96" s="124"/>
      <c r="E96" s="21">
        <f>'Цена на порамнување во ЕУР'!D96*'Среден курс'!$D$25</f>
        <v>0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0</v>
      </c>
      <c r="N96" s="23">
        <f>'Цена на порамнување во ЕУР'!M96*'Среден курс'!$D$25</f>
        <v>0</v>
      </c>
      <c r="O96" s="23">
        <f>'Цена на порамнување во ЕУР'!N96*'Среден курс'!$D$25</f>
        <v>634.22460000000012</v>
      </c>
      <c r="P96" s="23">
        <f>'Цена на порамнување во ЕУР'!O96*'Среден курс'!$D$25</f>
        <v>370.17</v>
      </c>
      <c r="Q96" s="23">
        <f>'Цена на порамнување во ЕУР'!P96*'Среден курс'!$D$25</f>
        <v>0</v>
      </c>
      <c r="R96" s="23">
        <f>'Цена на порамнување во ЕУР'!Q96*'Среден курс'!$D$25</f>
        <v>0</v>
      </c>
      <c r="S96" s="23">
        <f>'Цена на порамнување во ЕУР'!R96*'Среден курс'!$D$25</f>
        <v>0</v>
      </c>
      <c r="T96" s="23">
        <f>'Цена на порамнување во ЕУР'!S96*'Среден курс'!$D$25</f>
        <v>0</v>
      </c>
      <c r="U96" s="23">
        <f>'Цена на порамнување во ЕУР'!T96*'Среден курс'!$D$25</f>
        <v>0</v>
      </c>
      <c r="V96" s="23">
        <f>'Цена на порамнување во ЕУР'!U96*'Среден курс'!$D$25</f>
        <v>0</v>
      </c>
      <c r="W96" s="23">
        <f>'Цена на порамнување во ЕУР'!V96*'Среден курс'!$D$25</f>
        <v>0</v>
      </c>
      <c r="X96" s="23">
        <f>'Цена на порамнување во ЕУР'!W96*'Среден курс'!$D$25</f>
        <v>0</v>
      </c>
      <c r="Y96" s="23">
        <f>'Цена на порамнување во ЕУР'!X96*'Среден курс'!$D$25</f>
        <v>4472.8874999999998</v>
      </c>
      <c r="Z96" s="23">
        <f>'Цена на порамнување во ЕУР'!Y96*'Среден курс'!$D$25</f>
        <v>0</v>
      </c>
      <c r="AA96" s="23">
        <f>'Цена на порамнување во ЕУР'!Z96*'Среден курс'!$D$25</f>
        <v>0</v>
      </c>
      <c r="AB96" s="22">
        <f>'Цена на порамнување во ЕУР'!AA96*'Среден курс'!$D$25</f>
        <v>0</v>
      </c>
    </row>
    <row r="97" spans="2:28" ht="27" thickBot="1" x14ac:dyDescent="0.3">
      <c r="B97" s="95"/>
      <c r="C97" s="125" t="s">
        <v>26</v>
      </c>
      <c r="D97" s="124"/>
      <c r="E97" s="20">
        <f>'Цена на порамнување во ЕУР'!D97*'Среден курс'!$D$25</f>
        <v>482.57162027027022</v>
      </c>
      <c r="F97" s="19">
        <f>'Цена на порамнување во ЕУР'!E97*'Среден курс'!$D$25</f>
        <v>0</v>
      </c>
      <c r="G97" s="19">
        <f>'Цена на порамнување во ЕУР'!F97*'Среден курс'!$D$25</f>
        <v>0</v>
      </c>
      <c r="H97" s="19">
        <f>'Цена на порамнување во ЕУР'!G97*'Среден курс'!$D$25</f>
        <v>0</v>
      </c>
      <c r="I97" s="19">
        <f>'Цена на порамнување во ЕУР'!H97*'Среден курс'!$D$25</f>
        <v>0</v>
      </c>
      <c r="J97" s="19">
        <f>'Цена на порамнување во ЕУР'!I97*'Среден курс'!$D$25</f>
        <v>0</v>
      </c>
      <c r="K97" s="19">
        <f>'Цена на порамнување во ЕУР'!J97*'Среден курс'!$D$25</f>
        <v>0</v>
      </c>
      <c r="L97" s="19">
        <f>'Цена на порамнување во ЕУР'!K97*'Среден курс'!$D$25</f>
        <v>801.41804999999999</v>
      </c>
      <c r="M97" s="19">
        <f>'Цена на порамнување во ЕУР'!L97*'Среден курс'!$D$25</f>
        <v>801.41804999999999</v>
      </c>
      <c r="N97" s="19">
        <f>'Цена на порамнување во ЕУР'!M97*'Среден курс'!$D$25</f>
        <v>801.41805000000011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801.41804999999988</v>
      </c>
      <c r="R97" s="19">
        <f>'Цена на порамнување во ЕУР'!Q97*'Среден курс'!$D$25</f>
        <v>801.41804999999999</v>
      </c>
      <c r="S97" s="19">
        <f>'Цена на порамнување во ЕУР'!R97*'Среден курс'!$D$25</f>
        <v>801.41804999999988</v>
      </c>
      <c r="T97" s="19">
        <f>'Цена на порамнување во ЕУР'!S97*'Среден курс'!$D$25</f>
        <v>801.41804999999999</v>
      </c>
      <c r="U97" s="19">
        <f>'Цена на порамнување во ЕУР'!T97*'Среден курс'!$D$25</f>
        <v>801.41804999999999</v>
      </c>
      <c r="V97" s="19">
        <f>'Цена на порамнување во ЕУР'!U97*'Среден курс'!$D$25</f>
        <v>714.4393959291001</v>
      </c>
      <c r="W97" s="19">
        <f>'Цена на порамнување во ЕУР'!V97*'Среден курс'!$D$25</f>
        <v>681.64217692452121</v>
      </c>
      <c r="X97" s="19">
        <f>'Цена на порамнување во ЕУР'!W97*'Среден курс'!$D$25</f>
        <v>674.66150458349944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1325.2085999999999</v>
      </c>
      <c r="AA97" s="19">
        <f>'Цена на порамнување во ЕУР'!Z97*'Среден курс'!$D$25</f>
        <v>935.2962</v>
      </c>
      <c r="AB97" s="18">
        <f>'Цена на порамнување во ЕУР'!AA97*'Среден курс'!$D$25</f>
        <v>801.41804999999999</v>
      </c>
    </row>
    <row r="98" spans="2:28" ht="27" thickBot="1" x14ac:dyDescent="0.3">
      <c r="B98" s="95"/>
      <c r="C98" s="125" t="s">
        <v>27</v>
      </c>
      <c r="D98" s="124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392.99715000000003</v>
      </c>
      <c r="G98" s="19">
        <f>'Цена на порамнување во ЕУР'!F98*'Среден курс'!$D$25</f>
        <v>316.49534999999997</v>
      </c>
      <c r="H98" s="19">
        <f>'Цена на порамнување во ЕУР'!G98*'Среден курс'!$D$25</f>
        <v>256.03425000000004</v>
      </c>
      <c r="I98" s="19">
        <f>'Цена на порамнување во ЕУР'!H98*'Среден курс'!$D$25</f>
        <v>259.11900000000003</v>
      </c>
      <c r="J98" s="19">
        <f>'Цена на порамнување во ЕУР'!I98*'Среден курс'!$D$25</f>
        <v>217.78334999999998</v>
      </c>
      <c r="K98" s="19">
        <f>'Цена на порамнување во ЕУР'!J98*'Среден курс'!$D$25</f>
        <v>249.24780000000001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 x14ac:dyDescent="0.3">
      <c r="B99" s="96"/>
      <c r="C99" s="125" t="s">
        <v>28</v>
      </c>
      <c r="D99" s="124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1178.3745000000001</v>
      </c>
      <c r="G99" s="16">
        <f>'Цена на порамнување во ЕУР'!F99*'Среден курс'!$D$25</f>
        <v>949.48605000000009</v>
      </c>
      <c r="H99" s="16">
        <f>'Цена на порамнување во ЕУР'!G99*'Среден курс'!$D$25</f>
        <v>768.10275000000001</v>
      </c>
      <c r="I99" s="16">
        <f>'Цена на порамнување во ЕУР'!H99*'Среден курс'!$D$25</f>
        <v>777.35699999999997</v>
      </c>
      <c r="J99" s="16">
        <f>'Цена на порамнување во ЕУР'!I99*'Среден курс'!$D$25</f>
        <v>652.73310000000004</v>
      </c>
      <c r="K99" s="16">
        <f>'Цена на порамнување во ЕУР'!J99*'Среден курс'!$D$25</f>
        <v>747.74339999999995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 x14ac:dyDescent="0.3">
      <c r="B100" s="94">
        <v>43976</v>
      </c>
      <c r="C100" s="125" t="s">
        <v>25</v>
      </c>
      <c r="D100" s="124"/>
      <c r="E100" s="21">
        <f>'Цена на порамнување во ЕУР'!D100*'Среден курс'!$D$26</f>
        <v>0</v>
      </c>
      <c r="F100" s="23">
        <f>'Цена на порамнување во ЕУР'!E100*'Среден курс'!$D$26</f>
        <v>0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0</v>
      </c>
      <c r="O100" s="23">
        <f>'Цена на порамнување во ЕУР'!N100*'Среден курс'!$D$26</f>
        <v>1748.0410145299145</v>
      </c>
      <c r="P100" s="23">
        <f>'Цена на порамнување во ЕУР'!O100*'Среден курс'!$D$26</f>
        <v>1841.0422722222222</v>
      </c>
      <c r="Q100" s="23">
        <f>'Цена на порамнување во ЕУР'!P100*'Среден курс'!$D$26</f>
        <v>1923.4263424528303</v>
      </c>
      <c r="R100" s="23">
        <f>'Цена на порамнување во ЕУР'!Q100*'Среден курс'!$D$26</f>
        <v>1687.0436119873818</v>
      </c>
      <c r="S100" s="23">
        <f>'Цена на порамнување во ЕУР'!R100*'Среден курс'!$D$26</f>
        <v>1483.5504096600657</v>
      </c>
      <c r="T100" s="23">
        <f>'Цена на порамнување во ЕУР'!S100*'Среден курс'!$D$26</f>
        <v>1591.0469902173913</v>
      </c>
      <c r="U100" s="23">
        <f>'Цена на порамнување во ЕУР'!T100*'Среден курс'!$D$26</f>
        <v>1943.3925000000002</v>
      </c>
      <c r="V100" s="23">
        <f>'Цена на порамнување во ЕУР'!U100*'Среден курс'!$D$26</f>
        <v>0</v>
      </c>
      <c r="W100" s="23">
        <f>'Цена на порамнување во ЕУР'!V100*'Среден курс'!$D$26</f>
        <v>0</v>
      </c>
      <c r="X100" s="23">
        <f>'Цена на порамнување во ЕУР'!W100*'Среден курс'!$D$26</f>
        <v>3003.9295500000003</v>
      </c>
      <c r="Y100" s="23">
        <f>'Цена на порамнување во ЕУР'!X100*'Среден курс'!$D$26</f>
        <v>3439.1051769295068</v>
      </c>
      <c r="Z100" s="23">
        <f>'Цена на порамнување во ЕУР'!Y100*'Среден курс'!$D$26</f>
        <v>2810.2072499999999</v>
      </c>
      <c r="AA100" s="23">
        <f>'Цена на порамнување во ЕУР'!Z100*'Среден курс'!$D$26</f>
        <v>2640.0110837916532</v>
      </c>
      <c r="AB100" s="22">
        <f>'Цена на порамнување во ЕУР'!AA100*'Среден курс'!$D$26</f>
        <v>2308.0099499999997</v>
      </c>
    </row>
    <row r="101" spans="2:28" ht="27" thickBot="1" x14ac:dyDescent="0.3">
      <c r="B101" s="95"/>
      <c r="C101" s="125" t="s">
        <v>26</v>
      </c>
      <c r="D101" s="124"/>
      <c r="E101" s="20">
        <f>'Цена на порамнување во ЕУР'!D101*'Среден курс'!$D$26</f>
        <v>801.41804999999999</v>
      </c>
      <c r="F101" s="19">
        <f>'Цена на порамнување во ЕУР'!E101*'Среден курс'!$D$26</f>
        <v>544.18229175824183</v>
      </c>
      <c r="G101" s="19">
        <f>'Цена на порамнување во ЕУР'!F101*'Среден курс'!$D$26</f>
        <v>546.54325967326974</v>
      </c>
      <c r="H101" s="19">
        <f>'Цена на порамнување во ЕУР'!G101*'Среден курс'!$D$26</f>
        <v>571.99945703517585</v>
      </c>
      <c r="I101" s="19">
        <f>'Цена на порамнување во ЕУР'!H101*'Среден курс'!$D$26</f>
        <v>608.80322327975887</v>
      </c>
      <c r="J101" s="19">
        <f>'Цена на порамнување во ЕУР'!I101*'Среден курс'!$D$26</f>
        <v>608.8999174698796</v>
      </c>
      <c r="K101" s="19">
        <f>'Цена на порамнување во ЕУР'!J101*'Среден курс'!$D$26</f>
        <v>547.78305</v>
      </c>
      <c r="L101" s="19">
        <f>'Цена на порамнување во ЕУР'!K101*'Среден курс'!$D$26</f>
        <v>729.94372591772981</v>
      </c>
      <c r="M101" s="19">
        <f>'Цена на порамнување во ЕУР'!L101*'Среден курс'!$D$26</f>
        <v>564.56253624563158</v>
      </c>
      <c r="N101" s="19">
        <f>'Цена на порамнување во ЕУР'!M101*'Среден курс'!$D$26</f>
        <v>511.30502827185444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833.49945000000002</v>
      </c>
      <c r="W101" s="19">
        <f>'Цена на порамнување во ЕУР'!V101*'Среден курс'!$D$26</f>
        <v>921.10635000000013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 x14ac:dyDescent="0.3">
      <c r="B102" s="95"/>
      <c r="C102" s="125" t="s">
        <v>27</v>
      </c>
      <c r="D102" s="124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 x14ac:dyDescent="0.3">
      <c r="B103" s="96"/>
      <c r="C103" s="125" t="s">
        <v>28</v>
      </c>
      <c r="D103" s="124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 x14ac:dyDescent="0.3">
      <c r="B104" s="94">
        <v>43977</v>
      </c>
      <c r="C104" s="125" t="s">
        <v>25</v>
      </c>
      <c r="D104" s="124"/>
      <c r="E104" s="21">
        <f>'Цена на порамнување во ЕУР'!D104*'Среден курс'!$D$27</f>
        <v>0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3071.6072637872821</v>
      </c>
      <c r="L104" s="23">
        <f>'Цена на порамнување во ЕУР'!K104*'Среден курс'!$D$27</f>
        <v>4256.9549999999999</v>
      </c>
      <c r="M104" s="23">
        <f>'Цена на порамнување во ЕУР'!L104*'Среден курс'!$D$27</f>
        <v>3876.3012769080233</v>
      </c>
      <c r="N104" s="23">
        <f>'Цена на порамнување во ЕУР'!M104*'Среден курс'!$D$27</f>
        <v>3125.6797618421051</v>
      </c>
      <c r="O104" s="23">
        <f>'Цена на порамнување во ЕУР'!N104*'Среден курс'!$D$27</f>
        <v>2890.0754871677605</v>
      </c>
      <c r="P104" s="23">
        <f>'Цена на порамнување во ЕУР'!O104*'Среден курс'!$D$27</f>
        <v>2800.2529235890306</v>
      </c>
      <c r="Q104" s="23">
        <f>'Цена на порамнување во ЕУР'!P104*'Среден курс'!$D$27</f>
        <v>2953.0482037218694</v>
      </c>
      <c r="R104" s="23">
        <f>'Цена на порамнување во ЕУР'!Q104*'Среден курс'!$D$27</f>
        <v>2409.7326659999999</v>
      </c>
      <c r="S104" s="23">
        <f>'Цена на порамнување во ЕУР'!R104*'Среден курс'!$D$27</f>
        <v>2104.1310903756812</v>
      </c>
      <c r="T104" s="23">
        <f>'Цена на порамнување во ЕУР'!S104*'Среден курс'!$D$27</f>
        <v>2139.7936618421054</v>
      </c>
      <c r="U104" s="23">
        <f>'Цена на порамнување во ЕУР'!T104*'Среден курс'!$D$27</f>
        <v>1920.7601763157893</v>
      </c>
      <c r="V104" s="23">
        <f>'Цена на порамнување во ЕУР'!U104*'Среден курс'!$D$27</f>
        <v>2463.0924032608696</v>
      </c>
      <c r="W104" s="23">
        <f>'Цена на порамнување во ЕУР'!V104*'Среден курс'!$D$27</f>
        <v>3070.2009132911389</v>
      </c>
      <c r="X104" s="23">
        <f>'Цена на порамнување во ЕУР'!W104*'Среден курс'!$D$27</f>
        <v>3671.145565405795</v>
      </c>
      <c r="Y104" s="23">
        <f>'Цена на порамнување во ЕУР'!X104*'Среден курс'!$D$27</f>
        <v>4281.5037663934436</v>
      </c>
      <c r="Z104" s="23">
        <f>'Цена на порамнување во ЕУР'!Y104*'Среден курс'!$D$27</f>
        <v>3599.7879322429912</v>
      </c>
      <c r="AA104" s="23">
        <f>'Цена на порамнување во ЕУР'!Z104*'Среден курс'!$D$27</f>
        <v>2777.5531630203718</v>
      </c>
      <c r="AB104" s="22">
        <f>'Цена на порамнување во ЕУР'!AA104*'Среден курс'!$D$27</f>
        <v>2045.3902786516853</v>
      </c>
    </row>
    <row r="105" spans="2:28" ht="27" thickBot="1" x14ac:dyDescent="0.3">
      <c r="B105" s="95"/>
      <c r="C105" s="125" t="s">
        <v>26</v>
      </c>
      <c r="D105" s="124"/>
      <c r="E105" s="20">
        <f>'Цена на порамнување во ЕУР'!D105*'Среден курс'!$D$27</f>
        <v>543.81992454145279</v>
      </c>
      <c r="F105" s="19">
        <f>'Цена на порамнување во ЕУР'!E105*'Среден курс'!$D$27</f>
        <v>482.80744285714286</v>
      </c>
      <c r="G105" s="19">
        <f>'Цена на порамнување во ЕУР'!F105*'Среден курс'!$D$27</f>
        <v>482.1101338235294</v>
      </c>
      <c r="H105" s="19">
        <f>'Цена на порамнување во ЕУР'!G105*'Среден курс'!$D$27</f>
        <v>481.83794999999998</v>
      </c>
      <c r="I105" s="19">
        <f>'Цена на порамнување во ЕУР'!H105*'Среден курс'!$D$27</f>
        <v>481.83794999999998</v>
      </c>
      <c r="J105" s="19">
        <f>'Цена на порамнување во ЕУР'!I105*'Среден курс'!$D$27</f>
        <v>481.83794999999998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0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0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0</v>
      </c>
      <c r="R105" s="19">
        <f>'Цена на порамнување во ЕУР'!Q105*'Среден курс'!$D$27</f>
        <v>0</v>
      </c>
      <c r="S105" s="19">
        <f>'Цена на порамнување во ЕУР'!R105*'Среден курс'!$D$27</f>
        <v>0</v>
      </c>
      <c r="T105" s="19">
        <f>'Цена на порамнување во ЕУР'!S105*'Среден курс'!$D$27</f>
        <v>0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0</v>
      </c>
      <c r="W105" s="19">
        <f>'Цена на порамнување во ЕУР'!V105*'Среден курс'!$D$27</f>
        <v>0</v>
      </c>
      <c r="X105" s="19">
        <f>'Цена на порамнување во ЕУР'!W105*'Среден курс'!$D$27</f>
        <v>0</v>
      </c>
      <c r="Y105" s="19">
        <f>'Цена на порамнување во ЕУР'!X105*'Среден курс'!$D$27</f>
        <v>0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0</v>
      </c>
    </row>
    <row r="106" spans="2:28" ht="27" thickBot="1" x14ac:dyDescent="0.3">
      <c r="B106" s="95"/>
      <c r="C106" s="125" t="s">
        <v>27</v>
      </c>
      <c r="D106" s="124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 x14ac:dyDescent="0.3">
      <c r="B107" s="96"/>
      <c r="C107" s="125" t="s">
        <v>28</v>
      </c>
      <c r="D107" s="124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 x14ac:dyDescent="0.3">
      <c r="B108" s="94">
        <v>43978</v>
      </c>
      <c r="C108" s="125" t="s">
        <v>25</v>
      </c>
      <c r="D108" s="124"/>
      <c r="E108" s="21">
        <f>'Цена на порамнување во ЕУР'!D108*'Среден курс'!$D$28</f>
        <v>1808.5391709677422</v>
      </c>
      <c r="F108" s="23">
        <f>'Цена на порамнување во ЕУР'!E108*'Среден курс'!$D$28</f>
        <v>1714.0927499999998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2478.3398655206288</v>
      </c>
      <c r="L108" s="23">
        <f>'Цена на порамнување во ЕУР'!K108*'Среден курс'!$D$28</f>
        <v>2732.1939225000001</v>
      </c>
      <c r="M108" s="23">
        <f>'Цена на порамнување во ЕУР'!L108*'Среден курс'!$D$28</f>
        <v>2508.1253606986893</v>
      </c>
      <c r="N108" s="23">
        <f>'Цена на порамнување во ЕУР'!M108*'Среден курс'!$D$28</f>
        <v>2028.1966266806724</v>
      </c>
      <c r="O108" s="23">
        <f>'Цена на порамнување во ЕУР'!N108*'Среден курс'!$D$28</f>
        <v>1797.5332276796971</v>
      </c>
      <c r="P108" s="23">
        <f>'Цена на порамнување во ЕУР'!O108*'Среден курс'!$D$28</f>
        <v>1727.6652840747331</v>
      </c>
      <c r="Q108" s="23">
        <f>'Цена на порамнување во ЕУР'!P108*'Среден курс'!$D$28</f>
        <v>1630.6466188602833</v>
      </c>
      <c r="R108" s="23">
        <f>'Цена на порамнување во ЕУР'!Q108*'Среден курс'!$D$28</f>
        <v>1553.2472158498435</v>
      </c>
      <c r="S108" s="23">
        <f>'Цена на порамнување во ЕУР'!R108*'Среден курс'!$D$28</f>
        <v>1490.9765549194774</v>
      </c>
      <c r="T108" s="23">
        <f>'Цена на порамнување во ЕУР'!S108*'Среден курс'!$D$28</f>
        <v>1481.7139625</v>
      </c>
      <c r="U108" s="23">
        <f>'Цена на порамнување во ЕУР'!T108*'Среден курс'!$D$28</f>
        <v>1554.9669494999998</v>
      </c>
      <c r="V108" s="23">
        <f>'Цена на порамнување во ЕУР'!U108*'Среден курс'!$D$28</f>
        <v>1696.0836857142858</v>
      </c>
      <c r="W108" s="23">
        <f>'Цена на порамнување во ЕУР'!V108*'Среден курс'!$D$28</f>
        <v>2059.4458235711213</v>
      </c>
      <c r="X108" s="23">
        <f>'Цена на порамнување во ЕУР'!W108*'Среден курс'!$D$28</f>
        <v>2565.3885862316697</v>
      </c>
      <c r="Y108" s="23">
        <f>'Цена на порамнување во ЕУР'!X108*'Среден курс'!$D$28</f>
        <v>3169.4031305462254</v>
      </c>
      <c r="Z108" s="23">
        <f>'Цена на порамнување во ЕУР'!Y108*'Среден курс'!$D$28</f>
        <v>2516.9552566507609</v>
      </c>
      <c r="AA108" s="23">
        <f>'Цена на порамнување во ЕУР'!Z108*'Среден курс'!$D$28</f>
        <v>2032.344817745621</v>
      </c>
      <c r="AB108" s="22">
        <f>'Цена на порамнување во ЕУР'!AA108*'Среден курс'!$D$28</f>
        <v>1884.1652999999999</v>
      </c>
    </row>
    <row r="109" spans="2:28" ht="27" thickBot="1" x14ac:dyDescent="0.3">
      <c r="B109" s="95"/>
      <c r="C109" s="125" t="s">
        <v>26</v>
      </c>
      <c r="D109" s="124"/>
      <c r="E109" s="20">
        <f>'Цена на порамнување во ЕУР'!D109*'Среден курс'!$D$28</f>
        <v>0</v>
      </c>
      <c r="F109" s="19">
        <f>'Цена на порамнување во ЕУР'!E109*'Среден курс'!$D$28</f>
        <v>0</v>
      </c>
      <c r="G109" s="19">
        <f>'Цена на порамнување во ЕУР'!F109*'Среден курс'!$D$28</f>
        <v>481.83794999999998</v>
      </c>
      <c r="H109" s="19">
        <f>'Цена на порамнување во ЕУР'!G109*'Среден курс'!$D$28</f>
        <v>505.24937833186226</v>
      </c>
      <c r="I109" s="19">
        <f>'Цена на порамнување во ЕУР'!H109*'Среден курс'!$D$28</f>
        <v>481.83794999999998</v>
      </c>
      <c r="J109" s="19">
        <f>'Цена на порамнување во ЕУР'!I109*'Среден курс'!$D$28</f>
        <v>481.83794999999998</v>
      </c>
      <c r="K109" s="19">
        <f>'Цена на порамнување во ЕУР'!J109*'Среден курс'!$D$28</f>
        <v>0</v>
      </c>
      <c r="L109" s="19">
        <f>'Цена на порамнување во ЕУР'!K109*'Среден курс'!$D$28</f>
        <v>0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thickBot="1" x14ac:dyDescent="0.3">
      <c r="B110" s="95"/>
      <c r="C110" s="125" t="s">
        <v>27</v>
      </c>
      <c r="D110" s="124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 x14ac:dyDescent="0.3">
      <c r="B111" s="96"/>
      <c r="C111" s="125" t="s">
        <v>28</v>
      </c>
      <c r="D111" s="124"/>
      <c r="E111" s="20">
        <f>'Цена на порамнување во ЕУР'!D111*'Среден курс'!$D$28</f>
        <v>0</v>
      </c>
      <c r="F111" s="19">
        <f>'Цена на порамнување во ЕУР'!E111*'Среден курс'!$D$28</f>
        <v>0</v>
      </c>
      <c r="G111" s="19">
        <f>'Цена на порамнување во ЕУР'!F111*'Среден курс'!$D$28</f>
        <v>0</v>
      </c>
      <c r="H111" s="19">
        <f>'Цена на порамнување во ЕУР'!G111*'Среден курс'!$D$28</f>
        <v>0</v>
      </c>
      <c r="I111" s="19">
        <f>'Цена на порамнување во ЕУР'!H111*'Среден курс'!$D$28</f>
        <v>0</v>
      </c>
      <c r="J111" s="19">
        <f>'Цена на порамнување во ЕУР'!I111*'Среден курс'!$D$28</f>
        <v>0</v>
      </c>
      <c r="K111" s="19">
        <f>'Цена на порамнување во ЕУР'!J111*'Среден курс'!$D$28</f>
        <v>0</v>
      </c>
      <c r="L111" s="19">
        <f>'Цена на порамнување во ЕУР'!K111*'Среден курс'!$D$28</f>
        <v>0</v>
      </c>
      <c r="M111" s="19">
        <f>'Цена на порамнување во ЕУР'!L111*'Среден курс'!$D$28</f>
        <v>0</v>
      </c>
      <c r="N111" s="19">
        <f>'Цена на порамнување во ЕУР'!M111*'Среден курс'!$D$28</f>
        <v>0</v>
      </c>
      <c r="O111" s="19">
        <f>'Цена на порамнување во ЕУР'!N111*'Среден курс'!$D$28</f>
        <v>0</v>
      </c>
      <c r="P111" s="19">
        <f>'Цена на порамнување во ЕУР'!O111*'Среден курс'!$D$28</f>
        <v>0</v>
      </c>
      <c r="Q111" s="19">
        <f>'Цена на порамнување во ЕУР'!P111*'Среден курс'!$D$28</f>
        <v>0</v>
      </c>
      <c r="R111" s="19">
        <f>'Цена на порамнување во ЕУР'!Q111*'Среден курс'!$D$28</f>
        <v>0</v>
      </c>
      <c r="S111" s="19">
        <f>'Цена на порамнување во ЕУР'!R111*'Среден курс'!$D$28</f>
        <v>0</v>
      </c>
      <c r="T111" s="19">
        <f>'Цена на порамнување во ЕУР'!S111*'Среден курс'!$D$28</f>
        <v>0</v>
      </c>
      <c r="U111" s="19">
        <f>'Цена на порамнување во ЕУР'!T111*'Среден курс'!$D$28</f>
        <v>0</v>
      </c>
      <c r="V111" s="19">
        <f>'Цена на порамнување во ЕУР'!U111*'Среден курс'!$D$28</f>
        <v>0</v>
      </c>
      <c r="W111" s="19">
        <f>'Цена на порамнување во ЕУР'!V111*'Среден курс'!$D$28</f>
        <v>0</v>
      </c>
      <c r="X111" s="19">
        <f>'Цена на порамнување во ЕУР'!W111*'Среден курс'!$D$28</f>
        <v>0</v>
      </c>
      <c r="Y111" s="19">
        <f>'Цена на порамнување во ЕУР'!X111*'Среден курс'!$D$28</f>
        <v>0</v>
      </c>
      <c r="Z111" s="19">
        <f>'Цена на порамнување во ЕУР'!Y111*'Среден курс'!$D$28</f>
        <v>0</v>
      </c>
      <c r="AA111" s="19">
        <f>'Цена на порамнување во ЕУР'!Z111*'Среден курс'!$D$28</f>
        <v>0</v>
      </c>
      <c r="AB111" s="18">
        <f>'Цена на порамнување во ЕУР'!AA111*'Среден курс'!$D$28</f>
        <v>0</v>
      </c>
    </row>
    <row r="112" spans="2:28" ht="27" thickBot="1" x14ac:dyDescent="0.3">
      <c r="B112" s="94">
        <v>43979</v>
      </c>
      <c r="C112" s="125" t="s">
        <v>25</v>
      </c>
      <c r="D112" s="124"/>
      <c r="E112" s="21">
        <f>'Цена на порамнување во ЕУР'!D112*'Среден курс'!$D$29</f>
        <v>1560.7761883144053</v>
      </c>
      <c r="F112" s="23">
        <f>'Цена на порамнување во ЕУР'!E112*'Среден курс'!$D$29</f>
        <v>1477.3395558935363</v>
      </c>
      <c r="G112" s="23">
        <f>'Цена на порамнување во ЕУР'!F112*'Среден курс'!$D$29</f>
        <v>1420.8358499999999</v>
      </c>
      <c r="H112" s="23">
        <f>'Цена на порамнување во ЕУР'!G112*'Среден курс'!$D$29</f>
        <v>0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1944.6263999999999</v>
      </c>
      <c r="L112" s="23">
        <f>'Цена на порамнување во ЕУР'!K112*'Среден курс'!$D$29</f>
        <v>2285.7435384901451</v>
      </c>
      <c r="M112" s="23">
        <f>'Цена на порамнување во ЕУР'!L112*'Среден курс'!$D$29</f>
        <v>2131.7522739484398</v>
      </c>
      <c r="N112" s="23">
        <f>'Цена на порамнување во ЕУР'!M112*'Среден курс'!$D$29</f>
        <v>1989.5866796124415</v>
      </c>
      <c r="O112" s="23">
        <f>'Цена на порамнување во ЕУР'!N112*'Среден курс'!$D$29</f>
        <v>1779.8068428392901</v>
      </c>
      <c r="P112" s="23">
        <f>'Цена на порамнување во ЕУР'!O112*'Среден курс'!$D$29</f>
        <v>1764.4400805231462</v>
      </c>
      <c r="Q112" s="23">
        <f>'Цена на порамнување во ЕУР'!P112*'Среден курс'!$D$29</f>
        <v>1855.9366328668318</v>
      </c>
      <c r="R112" s="23">
        <f>'Цена на порамнување во ЕУР'!Q112*'Среден курс'!$D$29</f>
        <v>1773.1240061946903</v>
      </c>
      <c r="S112" s="23">
        <f>'Цена на порамнување во ЕУР'!R112*'Среден курс'!$D$29</f>
        <v>1683.7497582733811</v>
      </c>
      <c r="T112" s="23">
        <f>'Цена на порамнување во ЕУР'!S112*'Среден курс'!$D$29</f>
        <v>1735.9905201923077</v>
      </c>
      <c r="U112" s="23">
        <f>'Цена на порамнување во ЕУР'!T112*'Среден курс'!$D$29</f>
        <v>1874.9516427431056</v>
      </c>
      <c r="V112" s="23">
        <f>'Цена на порамнување во ЕУР'!U112*'Среден курс'!$D$29</f>
        <v>2062.191093157895</v>
      </c>
      <c r="W112" s="23">
        <f>'Цена на порамнување во ЕУР'!V112*'Среден курс'!$D$29</f>
        <v>2390.8164466860726</v>
      </c>
      <c r="X112" s="23">
        <f>'Цена на порамнување во ЕУР'!W112*'Среден курс'!$D$29</f>
        <v>2885.6752418918918</v>
      </c>
      <c r="Y112" s="23">
        <f>'Цена на порамнување во ЕУР'!X112*'Среден курс'!$D$29</f>
        <v>3798.8530798569714</v>
      </c>
      <c r="Z112" s="23">
        <f>'Цена на порамнување во ЕУР'!Y112*'Среден курс'!$D$29</f>
        <v>3611.3619153132245</v>
      </c>
      <c r="AA112" s="23">
        <f>'Цена на порамнување во ЕУР'!Z112*'Среден курс'!$D$29</f>
        <v>2841.0458259402121</v>
      </c>
      <c r="AB112" s="22">
        <f>'Цена на порамнување во ЕУР'!AA112*'Среден курс'!$D$29</f>
        <v>1985.4708153710246</v>
      </c>
    </row>
    <row r="113" spans="2:28" ht="27" thickBot="1" x14ac:dyDescent="0.3">
      <c r="B113" s="95"/>
      <c r="C113" s="125" t="s">
        <v>26</v>
      </c>
      <c r="D113" s="124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481.83794999999998</v>
      </c>
      <c r="I113" s="19">
        <f>'Цена на порамнување во ЕУР'!H113*'Среден курс'!$D$29</f>
        <v>481.83794999999998</v>
      </c>
      <c r="J113" s="19">
        <f>'Цена на порамнување во ЕУР'!I113*'Среден курс'!$D$29</f>
        <v>481.83794999999998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 x14ac:dyDescent="0.3">
      <c r="B114" s="95"/>
      <c r="C114" s="125" t="s">
        <v>27</v>
      </c>
      <c r="D114" s="124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 x14ac:dyDescent="0.3">
      <c r="B115" s="96"/>
      <c r="C115" s="125" t="s">
        <v>28</v>
      </c>
      <c r="D115" s="124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 x14ac:dyDescent="0.3">
      <c r="B116" s="94">
        <v>43980</v>
      </c>
      <c r="C116" s="126" t="s">
        <v>25</v>
      </c>
      <c r="D116" s="127"/>
      <c r="E116" s="21">
        <f>'Цена на порамнување во ЕУР'!D116*'Среден курс'!$D$30</f>
        <v>1798.4980705590522</v>
      </c>
      <c r="F116" s="23">
        <f>'Цена на порамнување во ЕУР'!E116*'Среден курс'!$D$30</f>
        <v>1715.8213799999996</v>
      </c>
      <c r="G116" s="23">
        <f>'Цена на порамнување во ЕУР'!F116*'Среден курс'!$D$30</f>
        <v>0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2443.2407999999996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2703.5679096644294</v>
      </c>
      <c r="N116" s="23">
        <f>'Цена на порамнување во ЕУР'!M116*'Среден курс'!$D$30</f>
        <v>2419.1684655737708</v>
      </c>
      <c r="O116" s="23">
        <f>'Цена на порамнување во ЕУР'!N116*'Среден курс'!$D$30</f>
        <v>2182.6704177189408</v>
      </c>
      <c r="P116" s="23">
        <f>'Цена на порамнување во ЕУР'!O116*'Среден курс'!$D$30</f>
        <v>2141.383549527121</v>
      </c>
      <c r="Q116" s="23">
        <f>'Цена на порамнување во ЕУР'!P116*'Среден курс'!$D$30</f>
        <v>2202.0084500369003</v>
      </c>
      <c r="R116" s="23">
        <f>'Цена на порамнување во ЕУР'!Q116*'Среден курс'!$D$30</f>
        <v>2157.0256783098594</v>
      </c>
      <c r="S116" s="23">
        <f>'Цена на порамнување во ЕУР'!R116*'Среден курс'!$D$30</f>
        <v>2011.4989121167885</v>
      </c>
      <c r="T116" s="23">
        <f>'Цена на порамнување во ЕУР'!S116*'Среден курс'!$D$30</f>
        <v>1958.9184833616298</v>
      </c>
      <c r="U116" s="23">
        <f>'Цена на порамнување во ЕУР'!T116*'Среден курс'!$D$30</f>
        <v>2010.4764198613518</v>
      </c>
      <c r="V116" s="23">
        <f>'Цена на порамнување во ЕУР'!U116*'Среден курс'!$D$30</f>
        <v>1978.5414133333334</v>
      </c>
      <c r="W116" s="23">
        <f>'Цена на порамнување во ЕУР'!V116*'Среден курс'!$D$30</f>
        <v>2255.9914650000005</v>
      </c>
      <c r="X116" s="23">
        <f>'Цена на порамнување во ЕУР'!W116*'Среден курс'!$D$30</f>
        <v>3153.2436244886544</v>
      </c>
      <c r="Y116" s="23">
        <f>'Цена на порамнување во ЕУР'!X116*'Среден курс'!$D$30</f>
        <v>3318.2277188597491</v>
      </c>
      <c r="Z116" s="23">
        <f>'Цена на порамнување во ЕУР'!Y116*'Среден курс'!$D$30</f>
        <v>3167.5062804728136</v>
      </c>
      <c r="AA116" s="23">
        <f>'Цена на порамнување во ЕУР'!Z116*'Среден курс'!$D$30</f>
        <v>3153.3847799999999</v>
      </c>
      <c r="AB116" s="22">
        <f>'Цена на порамнување во ЕУР'!AA116*'Среден курс'!$D$30</f>
        <v>1903.5761062500001</v>
      </c>
    </row>
    <row r="117" spans="2:28" ht="27" thickBot="1" x14ac:dyDescent="0.3">
      <c r="B117" s="95"/>
      <c r="C117" s="123" t="s">
        <v>26</v>
      </c>
      <c r="D117" s="127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0</v>
      </c>
      <c r="G117" s="19">
        <f>'Цена на порамнување во ЕУР'!F117*'Среден курс'!$D$30</f>
        <v>481.86138</v>
      </c>
      <c r="H117" s="19">
        <f>'Цена на порамнување во ЕУР'!G117*'Среден курс'!$D$30</f>
        <v>481.86138</v>
      </c>
      <c r="I117" s="19">
        <f>'Цена на порамнување во ЕУР'!H117*'Среден курс'!$D$30</f>
        <v>481.86137999999994</v>
      </c>
      <c r="J117" s="19">
        <f>'Цена на порамнување во ЕУР'!I117*'Среден курс'!$D$30</f>
        <v>481.86137999999994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1111.7979599999999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 x14ac:dyDescent="0.3">
      <c r="B118" s="95"/>
      <c r="C118" s="123" t="s">
        <v>27</v>
      </c>
      <c r="D118" s="127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 x14ac:dyDescent="0.3">
      <c r="B119" s="96"/>
      <c r="C119" s="123" t="s">
        <v>28</v>
      </c>
      <c r="D119" s="127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 x14ac:dyDescent="0.3">
      <c r="B120" s="94">
        <v>43981</v>
      </c>
      <c r="C120" s="123" t="s">
        <v>25</v>
      </c>
      <c r="D120" s="127"/>
      <c r="E120" s="21">
        <f>'Цена на порамнување во ЕУР'!D120*'Среден курс'!$D$31</f>
        <v>1894.9773700094545</v>
      </c>
      <c r="F120" s="23">
        <f>'Цена на порамнување во ЕУР'!E120*'Среден курс'!$D$31</f>
        <v>0</v>
      </c>
      <c r="G120" s="23">
        <f>'Цена на порамнување во ЕУР'!F120*'Среден курс'!$D$31</f>
        <v>0</v>
      </c>
      <c r="H120" s="23">
        <f>'Цена на порамнување во ЕУР'!G120*'Среден курс'!$D$31</f>
        <v>0</v>
      </c>
      <c r="I120" s="23">
        <f>'Цена на порамнување во ЕУР'!H120*'Среден курс'!$D$31</f>
        <v>0</v>
      </c>
      <c r="J120" s="23">
        <f>'Цена на порамнување во ЕУР'!I120*'Среден курс'!$D$31</f>
        <v>0</v>
      </c>
      <c r="K120" s="23">
        <f>'Цена на порамнување во ЕУР'!J120*'Среден курс'!$D$31</f>
        <v>0</v>
      </c>
      <c r="L120" s="23">
        <f>'Цена на порамнување во ЕУР'!K120*'Среден курс'!$D$31</f>
        <v>1853.9437650000004</v>
      </c>
      <c r="M120" s="23">
        <f>'Цена на порамнување во ЕУР'!L120*'Среден курс'!$D$31</f>
        <v>1961.2935870000003</v>
      </c>
      <c r="N120" s="23">
        <f>'Цена на порамнување во ЕУР'!M120*'Среден курс'!$D$31</f>
        <v>2110.4493818567785</v>
      </c>
      <c r="O120" s="23">
        <f>'Цена на порамнување во ЕУР'!N120*'Среден курс'!$D$31</f>
        <v>2003.8603386617954</v>
      </c>
      <c r="P120" s="23">
        <f>'Цена на порамнување во ЕУР'!O120*'Среден курс'!$D$31</f>
        <v>1753.7262484948312</v>
      </c>
      <c r="Q120" s="23">
        <f>'Цена на порамнување во ЕУР'!P120*'Среден курс'!$D$31</f>
        <v>1717.4915027588747</v>
      </c>
      <c r="R120" s="23">
        <f>'Цена на порамнување во ЕУР'!Q120*'Среден курс'!$D$31</f>
        <v>1570.047761651238</v>
      </c>
      <c r="S120" s="23">
        <f>'Цена на порамнување во ЕУР'!R120*'Среден курс'!$D$31</f>
        <v>1581.5791437086496</v>
      </c>
      <c r="T120" s="23">
        <f>'Цена на порамнување во ЕУР'!S120*'Среден курс'!$D$31</f>
        <v>1589.0691867148291</v>
      </c>
      <c r="U120" s="23">
        <f>'Цена на порамнување во ЕУР'!T120*'Среден курс'!$D$31</f>
        <v>1805.5028954836957</v>
      </c>
      <c r="V120" s="23">
        <f>'Цена на порамнување во ЕУР'!U120*'Среден курс'!$D$31</f>
        <v>2568.9634624205605</v>
      </c>
      <c r="W120" s="23">
        <f>'Цена на порамнување во ЕУР'!V120*'Среден курс'!$D$31</f>
        <v>3110.6770260000003</v>
      </c>
      <c r="X120" s="23">
        <f>'Цена на порамнување во ЕУР'!W120*'Среден курс'!$D$31</f>
        <v>3527.3591658505238</v>
      </c>
      <c r="Y120" s="23">
        <f>'Цена на порамнување во ЕУР'!X120*'Среден курс'!$D$31</f>
        <v>3649.3162301680727</v>
      </c>
      <c r="Z120" s="23">
        <f>'Цена на порамнување во ЕУР'!Y120*'Среден курс'!$D$31</f>
        <v>3272.5716627300003</v>
      </c>
      <c r="AA120" s="23">
        <f>'Цена на порамнување во ЕУР'!Z120*'Среден курс'!$D$31</f>
        <v>2784.6816270552335</v>
      </c>
      <c r="AB120" s="22">
        <f>'Цена на порамнување во ЕУР'!AA120*'Среден курс'!$D$31</f>
        <v>1956.8461793912077</v>
      </c>
    </row>
    <row r="121" spans="2:28" ht="27" thickBot="1" x14ac:dyDescent="0.3">
      <c r="B121" s="95"/>
      <c r="C121" s="123" t="s">
        <v>26</v>
      </c>
      <c r="D121" s="127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482.45724600000005</v>
      </c>
      <c r="G121" s="19">
        <f>'Цена на порамнување во ЕУР'!F121*'Среден курс'!$D$31</f>
        <v>482.2357756923077</v>
      </c>
      <c r="H121" s="19">
        <f>'Цена на порамнување во ЕУР'!G121*'Среден курс'!$D$31</f>
        <v>482.10670452272734</v>
      </c>
      <c r="I121" s="19">
        <f>'Цена на порамнување во ЕУР'!H121*'Среден курс'!$D$31</f>
        <v>482.12072618181821</v>
      </c>
      <c r="J121" s="19">
        <f>'Цена на порамнување во ЕУР'!I121*'Среден курс'!$D$31</f>
        <v>482.14876950000001</v>
      </c>
      <c r="K121" s="19">
        <f>'Цена на порамнување во ЕУР'!J121*'Среден курс'!$D$31</f>
        <v>482.14876950000001</v>
      </c>
      <c r="L121" s="19">
        <f>'Цена на порамнување во ЕУР'!K121*'Среден курс'!$D$31</f>
        <v>0</v>
      </c>
      <c r="M121" s="19">
        <f>'Цена на порамнување во ЕУР'!L121*'Среден курс'!$D$31</f>
        <v>0</v>
      </c>
      <c r="N121" s="19">
        <f>'Цена на порамнување во ЕУР'!M121*'Среден курс'!$D$31</f>
        <v>0</v>
      </c>
      <c r="O121" s="19">
        <f>'Цена на порамнување во ЕУР'!N121*'Среден курс'!$D$31</f>
        <v>0</v>
      </c>
      <c r="P121" s="19">
        <f>'Цена на порамнување во ЕУР'!O121*'Среден курс'!$D$31</f>
        <v>0</v>
      </c>
      <c r="Q121" s="19">
        <f>'Цена на порамнување во ЕУР'!P121*'Среден курс'!$D$31</f>
        <v>0</v>
      </c>
      <c r="R121" s="19">
        <f>'Цена на порамнување во ЕУР'!Q121*'Среден курс'!$D$31</f>
        <v>0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0</v>
      </c>
      <c r="X121" s="19">
        <f>'Цена на порамнување во ЕУР'!W121*'Среден курс'!$D$31</f>
        <v>0</v>
      </c>
      <c r="Y121" s="19">
        <f>'Цена на порамнување во ЕУР'!X121*'Среден курс'!$D$31</f>
        <v>0</v>
      </c>
      <c r="Z121" s="19">
        <f>'Цена на порамнување во ЕУР'!Y121*'Среден курс'!$D$31</f>
        <v>0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 x14ac:dyDescent="0.3">
      <c r="B122" s="95"/>
      <c r="C122" s="123" t="s">
        <v>27</v>
      </c>
      <c r="D122" s="127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 x14ac:dyDescent="0.3">
      <c r="B123" s="96"/>
      <c r="C123" s="123" t="s">
        <v>28</v>
      </c>
      <c r="D123" s="127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24" spans="2:28" ht="27" thickBot="1" x14ac:dyDescent="0.3">
      <c r="B124" s="94">
        <v>43982</v>
      </c>
      <c r="C124" s="123" t="s">
        <v>25</v>
      </c>
      <c r="D124" s="127"/>
      <c r="E124" s="21">
        <f>'Цена на порамнување во ЕУР'!D124*'Среден курс'!$D$32</f>
        <v>1165.4388475454266</v>
      </c>
      <c r="F124" s="23">
        <f>'Цена на порамнување во ЕУР'!E124*'Среден курс'!$D$32</f>
        <v>860.36152360000006</v>
      </c>
      <c r="G124" s="23">
        <f>'Цена на порамнување во ЕУР'!F124*'Среден курс'!$D$32</f>
        <v>824.86616099999992</v>
      </c>
      <c r="H124" s="23">
        <f>'Цена на порамнување во ЕУР'!G124*'Среден курс'!$D$32</f>
        <v>647.18369700000005</v>
      </c>
      <c r="I124" s="23">
        <f>'Цена на порамнување во ЕУР'!H124*'Среден курс'!$D$32</f>
        <v>613.86823500000003</v>
      </c>
      <c r="J124" s="23">
        <f>'Цена на порамнување во ЕУР'!I124*'Среден курс'!$D$32</f>
        <v>458.39607900000004</v>
      </c>
      <c r="K124" s="23">
        <f>'Цена на порамнување во ЕУР'!J124*'Среден курс'!$D$32</f>
        <v>365.85312900000002</v>
      </c>
      <c r="L124" s="23">
        <f>'Цена на порамнување во ЕУР'!K124*'Среден курс'!$D$32</f>
        <v>603.38003400000002</v>
      </c>
      <c r="M124" s="23">
        <f>'Цена на порамнување во ЕУР'!L124*'Среден курс'!$D$32</f>
        <v>464.56560900000005</v>
      </c>
      <c r="N124" s="23">
        <f>'Цена на порамнување во ЕУР'!M124*'Среден курс'!$D$32</f>
        <v>433.4579876989427</v>
      </c>
      <c r="O124" s="23">
        <f>'Цена на порамнување во ЕУР'!N124*'Среден курс'!$D$32</f>
        <v>348.21779834354743</v>
      </c>
      <c r="P124" s="23">
        <f>'Цена на порамнување во ЕУР'!O124*'Среден курс'!$D$32</f>
        <v>555.11940418430891</v>
      </c>
      <c r="Q124" s="23">
        <f>'Цена на порамнување во ЕУР'!P124*'Среден курс'!$D$32</f>
        <v>395.12188035547143</v>
      </c>
      <c r="R124" s="23">
        <f>'Цена на порамнување во ЕУР'!Q124*'Среден курс'!$D$32</f>
        <v>236.51295615652177</v>
      </c>
      <c r="S124" s="23">
        <f>'Цена на порамнување во ЕУР'!R124*'Среден курс'!$D$32</f>
        <v>199.82532524747288</v>
      </c>
      <c r="T124" s="23">
        <f>'Цена на порамнување во ЕУР'!S124*'Среден курс'!$D$32</f>
        <v>250.73966761914463</v>
      </c>
      <c r="U124" s="23">
        <f>'Цена на порамнување во ЕУР'!T124*'Среден курс'!$D$32</f>
        <v>426.68958231254845</v>
      </c>
      <c r="V124" s="23">
        <f>'Цена на порамнување во ЕУР'!U124*'Среден курс'!$D$32</f>
        <v>673.80247446990938</v>
      </c>
      <c r="W124" s="23">
        <f>'Цена на порамнување во ЕУР'!V124*'Среден курс'!$D$32</f>
        <v>1073.9765593378609</v>
      </c>
      <c r="X124" s="23">
        <f>'Цена на порамнување во ЕУР'!W124*'Среден курс'!$D$32</f>
        <v>1824.7161641940747</v>
      </c>
      <c r="Y124" s="23">
        <f>'Цена на порамнување во ЕУР'!X124*'Среден курс'!$D$32</f>
        <v>2891.8786681565216</v>
      </c>
      <c r="Z124" s="23">
        <f>'Цена на порамнување во ЕУР'!Y124*'Среден курс'!$D$32</f>
        <v>2788.4099272150429</v>
      </c>
      <c r="AA124" s="23">
        <f>'Цена на порамнување во ЕУР'!Z124*'Среден курс'!$D$32</f>
        <v>2198.2289573744124</v>
      </c>
      <c r="AB124" s="22">
        <f>'Цена на порамнување во ЕУР'!AA124*'Среден курс'!$D$32</f>
        <v>1375.816013736842</v>
      </c>
    </row>
    <row r="125" spans="2:28" ht="27" thickBot="1" x14ac:dyDescent="0.3">
      <c r="B125" s="95"/>
      <c r="C125" s="123" t="s">
        <v>26</v>
      </c>
      <c r="D125" s="127"/>
      <c r="E125" s="20">
        <f>'Цена на порамнување во ЕУР'!D125*'Среден курс'!$D$32</f>
        <v>0</v>
      </c>
      <c r="F125" s="19">
        <f>'Цена на порамнување во ЕУР'!E125*'Среден курс'!$D$32</f>
        <v>0</v>
      </c>
      <c r="G125" s="19">
        <f>'Цена на порамнување во ЕУР'!F125*'Среден курс'!$D$32</f>
        <v>0</v>
      </c>
      <c r="H125" s="19">
        <f>'Цена на порамнување во ЕУР'!G125*'Среден курс'!$D$32</f>
        <v>0</v>
      </c>
      <c r="I125" s="19">
        <f>'Цена на порамнување во ЕУР'!H125*'Среден курс'!$D$32</f>
        <v>0</v>
      </c>
      <c r="J125" s="19">
        <f>'Цена на порамнување во ЕУР'!I125*'Среден курс'!$D$32</f>
        <v>0</v>
      </c>
      <c r="K125" s="19">
        <f>'Цена на порамнување во ЕУР'!J125*'Среден курс'!$D$32</f>
        <v>0</v>
      </c>
      <c r="L125" s="19">
        <f>'Цена на порамнување во ЕУР'!K125*'Среден курс'!$D$32</f>
        <v>0</v>
      </c>
      <c r="M125" s="19">
        <f>'Цена на порамнување во ЕУР'!L125*'Среден курс'!$D$32</f>
        <v>0</v>
      </c>
      <c r="N125" s="19">
        <f>'Цена на порамнување во ЕУР'!M125*'Среден курс'!$D$32</f>
        <v>0</v>
      </c>
      <c r="O125" s="19">
        <f>'Цена на порамнување во ЕУР'!N125*'Среден курс'!$D$32</f>
        <v>0</v>
      </c>
      <c r="P125" s="19">
        <f>'Цена на порамнување во ЕУР'!O125*'Среден курс'!$D$32</f>
        <v>0</v>
      </c>
      <c r="Q125" s="19">
        <f>'Цена на порамнување во ЕУР'!P125*'Среден курс'!$D$32</f>
        <v>0</v>
      </c>
      <c r="R125" s="19">
        <f>'Цена на порамнување во ЕУР'!Q125*'Среден курс'!$D$32</f>
        <v>0</v>
      </c>
      <c r="S125" s="19">
        <f>'Цена на порамнување во ЕУР'!R125*'Среден курс'!$D$32</f>
        <v>0</v>
      </c>
      <c r="T125" s="19">
        <f>'Цена на порамнување во ЕУР'!S125*'Среден курс'!$D$32</f>
        <v>0</v>
      </c>
      <c r="U125" s="19">
        <f>'Цена на порамнување во ЕУР'!T125*'Среден курс'!$D$32</f>
        <v>0</v>
      </c>
      <c r="V125" s="19">
        <f>'Цена на порамнување во ЕУР'!U125*'Среден курс'!$D$32</f>
        <v>0</v>
      </c>
      <c r="W125" s="19">
        <f>'Цена на порамнување во ЕУР'!V125*'Среден курс'!$D$32</f>
        <v>0</v>
      </c>
      <c r="X125" s="19">
        <f>'Цена на порамнување во ЕУР'!W125*'Среден курс'!$D$32</f>
        <v>0</v>
      </c>
      <c r="Y125" s="19">
        <f>'Цена на порамнување во ЕУР'!X125*'Среден курс'!$D$32</f>
        <v>0</v>
      </c>
      <c r="Z125" s="19">
        <f>'Цена на порамнување во ЕУР'!Y125*'Среден курс'!$D$32</f>
        <v>0</v>
      </c>
      <c r="AA125" s="19">
        <f>'Цена на порамнување во ЕУР'!Z125*'Среден курс'!$D$32</f>
        <v>0</v>
      </c>
      <c r="AB125" s="18">
        <f>'Цена на порамнување во ЕУР'!AA125*'Среден курс'!$D$32</f>
        <v>0</v>
      </c>
    </row>
    <row r="126" spans="2:28" ht="27" thickBot="1" x14ac:dyDescent="0.3">
      <c r="B126" s="95"/>
      <c r="C126" s="123" t="s">
        <v>27</v>
      </c>
      <c r="D126" s="127"/>
      <c r="E126" s="20">
        <f>'Цена на порамнување во ЕУР'!D126*'Среден курс'!$D$32</f>
        <v>0</v>
      </c>
      <c r="F126" s="19">
        <f>'Цена на порамнување во ЕУР'!E126*'Среден курс'!$D$32</f>
        <v>0</v>
      </c>
      <c r="G126" s="19">
        <f>'Цена на порамнување во ЕУР'!F126*'Среден курс'!$D$32</f>
        <v>0</v>
      </c>
      <c r="H126" s="19">
        <f>'Цена на порамнување во ЕУР'!G126*'Среден курс'!$D$32</f>
        <v>0</v>
      </c>
      <c r="I126" s="19">
        <f>'Цена на порамнување во ЕУР'!H126*'Среден курс'!$D$32</f>
        <v>0</v>
      </c>
      <c r="J126" s="19">
        <f>'Цена на порамнување во ЕУР'!I126*'Среден курс'!$D$32</f>
        <v>0</v>
      </c>
      <c r="K126" s="19">
        <f>'Цена на порамнување во ЕУР'!J126*'Среден курс'!$D$32</f>
        <v>0</v>
      </c>
      <c r="L126" s="19">
        <f>'Цена на порамнување во ЕУР'!K126*'Среден курс'!$D$32</f>
        <v>0</v>
      </c>
      <c r="M126" s="19">
        <f>'Цена на порамнување во ЕУР'!L126*'Среден курс'!$D$32</f>
        <v>0</v>
      </c>
      <c r="N126" s="19">
        <f>'Цена на порамнување во ЕУР'!M126*'Среден курс'!$D$32</f>
        <v>0</v>
      </c>
      <c r="O126" s="19">
        <f>'Цена на порамнување во ЕУР'!N126*'Среден курс'!$D$32</f>
        <v>0</v>
      </c>
      <c r="P126" s="19">
        <f>'Цена на порамнување во ЕУР'!O126*'Среден курс'!$D$32</f>
        <v>0</v>
      </c>
      <c r="Q126" s="19">
        <f>'Цена на порамнување во ЕУР'!P126*'Среден курс'!$D$32</f>
        <v>0</v>
      </c>
      <c r="R126" s="19">
        <f>'Цена на порамнување во ЕУР'!Q126*'Среден курс'!$D$32</f>
        <v>0</v>
      </c>
      <c r="S126" s="19">
        <f>'Цена на порамнување во ЕУР'!R126*'Среден курс'!$D$32</f>
        <v>0</v>
      </c>
      <c r="T126" s="19">
        <f>'Цена на порамнување во ЕУР'!S126*'Среден курс'!$D$32</f>
        <v>0</v>
      </c>
      <c r="U126" s="19">
        <f>'Цена на порамнување во ЕУР'!T126*'Среден курс'!$D$32</f>
        <v>0</v>
      </c>
      <c r="V126" s="19">
        <f>'Цена на порамнување во ЕУР'!U126*'Среден курс'!$D$32</f>
        <v>0</v>
      </c>
      <c r="W126" s="19">
        <f>'Цена на порамнување во ЕУР'!V126*'Среден курс'!$D$32</f>
        <v>0</v>
      </c>
      <c r="X126" s="19">
        <f>'Цена на порамнување во ЕУР'!W126*'Среден курс'!$D$32</f>
        <v>0</v>
      </c>
      <c r="Y126" s="19">
        <f>'Цена на порамнување во ЕУР'!X126*'Среден курс'!$D$32</f>
        <v>0</v>
      </c>
      <c r="Z126" s="19">
        <f>'Цена на порамнување во ЕУР'!Y126*'Среден курс'!$D$32</f>
        <v>0</v>
      </c>
      <c r="AA126" s="19">
        <f>'Цена на порамнување во ЕУР'!Z126*'Среден курс'!$D$32</f>
        <v>0</v>
      </c>
      <c r="AB126" s="18">
        <f>'Цена на порамнување во ЕУР'!AA126*'Среден курс'!$D$32</f>
        <v>0</v>
      </c>
    </row>
    <row r="127" spans="2:28" ht="27" thickBot="1" x14ac:dyDescent="0.3">
      <c r="B127" s="96"/>
      <c r="C127" s="123" t="s">
        <v>28</v>
      </c>
      <c r="D127" s="127"/>
      <c r="E127" s="17">
        <f>'Цена на порамнување во ЕУР'!D127*'Среден курс'!$D$32</f>
        <v>0</v>
      </c>
      <c r="F127" s="16">
        <f>'Цена на порамнување во ЕУР'!E127*'Среден курс'!$D$32</f>
        <v>0</v>
      </c>
      <c r="G127" s="16">
        <f>'Цена на порамнување во ЕУР'!F127*'Среден курс'!$D$32</f>
        <v>0</v>
      </c>
      <c r="H127" s="16">
        <f>'Цена на порамнување во ЕУР'!G127*'Среден курс'!$D$32</f>
        <v>0</v>
      </c>
      <c r="I127" s="16">
        <f>'Цена на порамнување во ЕУР'!H127*'Среден курс'!$D$32</f>
        <v>0</v>
      </c>
      <c r="J127" s="16">
        <f>'Цена на порамнување во ЕУР'!I127*'Среден курс'!$D$32</f>
        <v>0</v>
      </c>
      <c r="K127" s="16">
        <f>'Цена на порамнување во ЕУР'!J127*'Среден курс'!$D$32</f>
        <v>0</v>
      </c>
      <c r="L127" s="16">
        <f>'Цена на порамнување во ЕУР'!K127*'Среден курс'!$D$32</f>
        <v>0</v>
      </c>
      <c r="M127" s="16">
        <f>'Цена на порамнување во ЕУР'!L127*'Среден курс'!$D$32</f>
        <v>0</v>
      </c>
      <c r="N127" s="16">
        <f>'Цена на порамнување во ЕУР'!M127*'Среден курс'!$D$32</f>
        <v>0</v>
      </c>
      <c r="O127" s="16">
        <f>'Цена на порамнување во ЕУР'!N127*'Среден курс'!$D$32</f>
        <v>0</v>
      </c>
      <c r="P127" s="16">
        <f>'Цена на порамнување во ЕУР'!O127*'Среден курс'!$D$32</f>
        <v>0</v>
      </c>
      <c r="Q127" s="16">
        <f>'Цена на порамнување во ЕУР'!P127*'Среден курс'!$D$32</f>
        <v>0</v>
      </c>
      <c r="R127" s="16">
        <f>'Цена на порамнување во ЕУР'!Q127*'Среден курс'!$D$32</f>
        <v>0</v>
      </c>
      <c r="S127" s="16">
        <f>'Цена на порамнување во ЕУР'!R127*'Среден курс'!$D$32</f>
        <v>0</v>
      </c>
      <c r="T127" s="16">
        <f>'Цена на порамнување во ЕУР'!S127*'Среден курс'!$D$32</f>
        <v>0</v>
      </c>
      <c r="U127" s="16">
        <f>'Цена на порамнување во ЕУР'!T127*'Среден курс'!$D$32</f>
        <v>0</v>
      </c>
      <c r="V127" s="16">
        <f>'Цена на порамнување во ЕУР'!U127*'Среден курс'!$D$32</f>
        <v>0</v>
      </c>
      <c r="W127" s="16">
        <f>'Цена на порамнување во ЕУР'!V127*'Среден курс'!$D$32</f>
        <v>0</v>
      </c>
      <c r="X127" s="16">
        <f>'Цена на порамнување во ЕУР'!W127*'Среден курс'!$D$32</f>
        <v>0</v>
      </c>
      <c r="Y127" s="16">
        <f>'Цена на порамнување во ЕУР'!X127*'Среден курс'!$D$32</f>
        <v>0</v>
      </c>
      <c r="Z127" s="16">
        <f>'Цена на порамнување во ЕУР'!Y127*'Среден курс'!$D$32</f>
        <v>0</v>
      </c>
      <c r="AA127" s="16">
        <f>'Цена на порамнување во ЕУР'!Z127*'Среден курс'!$D$32</f>
        <v>0</v>
      </c>
      <c r="AB127" s="15">
        <f>'Цена на порамнување во ЕУР'!AA127*'Среден курс'!$D$32</f>
        <v>0</v>
      </c>
    </row>
    <row r="132" spans="5:5" x14ac:dyDescent="0.25">
      <c r="E132" s="36"/>
    </row>
  </sheetData>
  <mergeCells count="157">
    <mergeCell ref="B96:B99"/>
    <mergeCell ref="C96:D96"/>
    <mergeCell ref="B124:B127"/>
    <mergeCell ref="C124:D124"/>
    <mergeCell ref="C125:D125"/>
    <mergeCell ref="C126:D126"/>
    <mergeCell ref="C127:D127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5:D115"/>
    <mergeCell ref="B108:B111"/>
    <mergeCell ref="C108:D108"/>
    <mergeCell ref="C109:D109"/>
    <mergeCell ref="C110:D110"/>
    <mergeCell ref="C111:D111"/>
    <mergeCell ref="B112:B115"/>
    <mergeCell ref="C116:D116"/>
    <mergeCell ref="C117:D117"/>
    <mergeCell ref="C118:D118"/>
    <mergeCell ref="C119:D119"/>
    <mergeCell ref="B100:B103"/>
    <mergeCell ref="C100:D100"/>
    <mergeCell ref="C101:D101"/>
    <mergeCell ref="C102:D102"/>
    <mergeCell ref="C103:D103"/>
    <mergeCell ref="B104:B107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4:D94"/>
    <mergeCell ref="C95:D95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4"/>
  <sheetViews>
    <sheetView topLeftCell="A46" zoomScale="85" zoomScaleNormal="85" workbookViewId="0">
      <selection activeCell="E79" sqref="E79:AB79"/>
    </sheetView>
  </sheetViews>
  <sheetFormatPr defaultRowHeight="15" x14ac:dyDescent="0.25"/>
  <cols>
    <col min="1" max="1" width="9.140625" style="14"/>
    <col min="2" max="2" width="19.85546875" style="14" bestFit="1" customWidth="1"/>
    <col min="3" max="3" width="8.85546875" style="14" bestFit="1" customWidth="1"/>
    <col min="4" max="29" width="8.7109375" style="14" customWidth="1"/>
    <col min="30" max="16384" width="9.140625" style="14"/>
  </cols>
  <sheetData>
    <row r="1" spans="2:29" ht="15.75" thickBot="1" x14ac:dyDescent="0.3"/>
    <row r="2" spans="2:29" ht="24" thickBot="1" x14ac:dyDescent="0.4">
      <c r="B2" s="143" t="s">
        <v>35</v>
      </c>
      <c r="C2" s="134" t="s">
        <v>36</v>
      </c>
      <c r="D2" s="135"/>
      <c r="E2" s="138" t="s">
        <v>37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</row>
    <row r="3" spans="2:29" ht="15.75" customHeight="1" thickBot="1" x14ac:dyDescent="0.3">
      <c r="B3" s="144"/>
      <c r="C3" s="136"/>
      <c r="D3" s="137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9" ht="15.75" x14ac:dyDescent="0.25">
      <c r="B4" s="86">
        <v>43952</v>
      </c>
      <c r="C4" s="141">
        <f>SUM(E4:AB4)</f>
        <v>9.25</v>
      </c>
      <c r="D4" s="142"/>
      <c r="E4" s="83">
        <v>0</v>
      </c>
      <c r="F4" s="77">
        <v>0</v>
      </c>
      <c r="G4" s="77">
        <v>0</v>
      </c>
      <c r="H4" s="77">
        <v>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77">
        <v>0</v>
      </c>
      <c r="P4" s="77">
        <v>0</v>
      </c>
      <c r="Q4" s="77">
        <v>0</v>
      </c>
      <c r="R4" s="77">
        <v>0</v>
      </c>
      <c r="S4" s="77">
        <v>7.2399999999999984</v>
      </c>
      <c r="T4" s="77">
        <v>0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  <c r="AA4" s="77">
        <v>0</v>
      </c>
      <c r="AB4" s="78">
        <v>2.0100000000000016</v>
      </c>
    </row>
    <row r="5" spans="2:29" ht="15.75" x14ac:dyDescent="0.25">
      <c r="B5" s="87">
        <v>43953</v>
      </c>
      <c r="C5" s="128">
        <f t="shared" ref="C5:C33" si="0">SUM(E5:AB5)</f>
        <v>120.65</v>
      </c>
      <c r="D5" s="129"/>
      <c r="E5" s="84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>
        <v>0</v>
      </c>
      <c r="N5" s="79">
        <v>0</v>
      </c>
      <c r="O5" s="79">
        <v>0.58999999999999986</v>
      </c>
      <c r="P5" s="79">
        <v>17.579999999999998</v>
      </c>
      <c r="Q5" s="79">
        <v>18.34</v>
      </c>
      <c r="R5" s="79">
        <v>16.12</v>
      </c>
      <c r="S5" s="79">
        <v>3.6700000000000017</v>
      </c>
      <c r="T5" s="79">
        <v>0</v>
      </c>
      <c r="U5" s="79">
        <v>6.7000000000000028</v>
      </c>
      <c r="V5" s="79">
        <v>14.970000000000002</v>
      </c>
      <c r="W5" s="79">
        <v>17.47</v>
      </c>
      <c r="X5" s="79">
        <v>1.1799999999999997</v>
      </c>
      <c r="Y5" s="79">
        <v>6.0799999999999983</v>
      </c>
      <c r="Z5" s="79">
        <v>0</v>
      </c>
      <c r="AA5" s="79">
        <v>13.029999999999998</v>
      </c>
      <c r="AB5" s="80">
        <v>4.9199999999999982</v>
      </c>
    </row>
    <row r="6" spans="2:29" ht="15.75" x14ac:dyDescent="0.25">
      <c r="B6" s="87">
        <v>43954</v>
      </c>
      <c r="C6" s="128">
        <f t="shared" si="0"/>
        <v>127.12</v>
      </c>
      <c r="D6" s="129"/>
      <c r="E6" s="84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17.579999999999998</v>
      </c>
      <c r="P6" s="79">
        <v>16.269999999999996</v>
      </c>
      <c r="Q6" s="79">
        <v>16.049999999999997</v>
      </c>
      <c r="R6" s="79">
        <v>17.939999999999998</v>
      </c>
      <c r="S6" s="79">
        <v>9.8500000000000014</v>
      </c>
      <c r="T6" s="79">
        <v>0</v>
      </c>
      <c r="U6" s="79">
        <v>1.0700000000000003</v>
      </c>
      <c r="V6" s="79">
        <v>0</v>
      </c>
      <c r="W6" s="79">
        <v>17.650000000000002</v>
      </c>
      <c r="X6" s="79">
        <v>6.1000000000000014</v>
      </c>
      <c r="Y6" s="79">
        <v>17.460000000000004</v>
      </c>
      <c r="Z6" s="79">
        <v>2.3000000000000007</v>
      </c>
      <c r="AA6" s="79">
        <v>0.85000000000000142</v>
      </c>
      <c r="AB6" s="80">
        <v>4</v>
      </c>
    </row>
    <row r="7" spans="2:29" ht="15.75" x14ac:dyDescent="0.25">
      <c r="B7" s="87">
        <v>43955</v>
      </c>
      <c r="C7" s="128">
        <f t="shared" si="0"/>
        <v>91.24</v>
      </c>
      <c r="D7" s="129"/>
      <c r="E7" s="84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15.02</v>
      </c>
      <c r="T7" s="79">
        <v>7.02</v>
      </c>
      <c r="U7" s="79">
        <v>0.78000000000000114</v>
      </c>
      <c r="V7" s="79">
        <v>3.1899999999999977</v>
      </c>
      <c r="W7" s="79">
        <v>10.73</v>
      </c>
      <c r="X7" s="79">
        <v>17.62</v>
      </c>
      <c r="Y7" s="79">
        <v>15.48</v>
      </c>
      <c r="Z7" s="79">
        <v>0</v>
      </c>
      <c r="AA7" s="79">
        <v>10.879999999999999</v>
      </c>
      <c r="AB7" s="80">
        <v>10.52</v>
      </c>
    </row>
    <row r="8" spans="2:29" ht="15.75" x14ac:dyDescent="0.25">
      <c r="B8" s="87">
        <v>43956</v>
      </c>
      <c r="C8" s="128">
        <f t="shared" si="0"/>
        <v>55.680000000000007</v>
      </c>
      <c r="D8" s="129"/>
      <c r="E8" s="84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14.420000000000002</v>
      </c>
      <c r="T8" s="79">
        <v>0</v>
      </c>
      <c r="U8" s="79">
        <v>0</v>
      </c>
      <c r="V8" s="79">
        <v>0</v>
      </c>
      <c r="W8" s="79">
        <v>14.450000000000003</v>
      </c>
      <c r="X8" s="79">
        <v>15.669999999999998</v>
      </c>
      <c r="Y8" s="79">
        <v>0.76999999999999957</v>
      </c>
      <c r="Z8" s="79">
        <v>0</v>
      </c>
      <c r="AA8" s="79">
        <v>8.6499999999999986</v>
      </c>
      <c r="AB8" s="80">
        <v>1.7200000000000024</v>
      </c>
    </row>
    <row r="9" spans="2:29" ht="15.75" x14ac:dyDescent="0.25">
      <c r="B9" s="87">
        <v>43957</v>
      </c>
      <c r="C9" s="128">
        <f t="shared" si="0"/>
        <v>106.60000000000001</v>
      </c>
      <c r="D9" s="129"/>
      <c r="E9" s="84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12.380000000000006</v>
      </c>
      <c r="Q9" s="79">
        <v>4.0799999999999983</v>
      </c>
      <c r="R9" s="79">
        <v>18.089999999999996</v>
      </c>
      <c r="S9" s="79">
        <v>19.540000000000003</v>
      </c>
      <c r="T9" s="79">
        <v>0.21999999999999886</v>
      </c>
      <c r="U9" s="79">
        <v>2.2800000000000011</v>
      </c>
      <c r="V9" s="79">
        <v>16.929999999999996</v>
      </c>
      <c r="W9" s="79">
        <v>17.509999999999998</v>
      </c>
      <c r="X9" s="79">
        <v>13.95</v>
      </c>
      <c r="Y9" s="79">
        <v>0</v>
      </c>
      <c r="Z9" s="79">
        <v>0</v>
      </c>
      <c r="AA9" s="79">
        <v>0</v>
      </c>
      <c r="AB9" s="80">
        <v>1.620000000000001</v>
      </c>
      <c r="AC9" s="50"/>
    </row>
    <row r="10" spans="2:29" ht="15.75" x14ac:dyDescent="0.25">
      <c r="B10" s="87">
        <v>43958</v>
      </c>
      <c r="C10" s="128">
        <f t="shared" si="0"/>
        <v>130.67000000000002</v>
      </c>
      <c r="D10" s="129"/>
      <c r="E10" s="84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5.4700000000000024</v>
      </c>
      <c r="Q10" s="79">
        <v>20.58</v>
      </c>
      <c r="R10" s="79">
        <v>21.77</v>
      </c>
      <c r="S10" s="79">
        <v>11.910000000000004</v>
      </c>
      <c r="T10" s="79">
        <v>0</v>
      </c>
      <c r="U10" s="79">
        <v>2.1900000000000013</v>
      </c>
      <c r="V10" s="79">
        <v>21.229999999999997</v>
      </c>
      <c r="W10" s="79">
        <v>20.02</v>
      </c>
      <c r="X10" s="79">
        <v>11.64</v>
      </c>
      <c r="Y10" s="79">
        <v>4.5</v>
      </c>
      <c r="Z10" s="79">
        <v>2.4299999999999997</v>
      </c>
      <c r="AA10" s="79">
        <v>6.4999999999999964</v>
      </c>
      <c r="AB10" s="80">
        <v>2.4299999999999997</v>
      </c>
      <c r="AC10" s="50"/>
    </row>
    <row r="11" spans="2:29" ht="15.75" x14ac:dyDescent="0.25">
      <c r="B11" s="87">
        <v>43959</v>
      </c>
      <c r="C11" s="128">
        <f t="shared" si="0"/>
        <v>16.489999999999998</v>
      </c>
      <c r="D11" s="129"/>
      <c r="E11" s="84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1.7699999999999996</v>
      </c>
      <c r="Y11" s="79">
        <v>14.469999999999999</v>
      </c>
      <c r="Z11" s="79">
        <v>0.25</v>
      </c>
      <c r="AA11" s="79">
        <v>0</v>
      </c>
      <c r="AB11" s="80">
        <v>0</v>
      </c>
      <c r="AC11" s="50"/>
    </row>
    <row r="12" spans="2:29" ht="15.75" x14ac:dyDescent="0.25">
      <c r="B12" s="87">
        <v>43960</v>
      </c>
      <c r="C12" s="128">
        <f t="shared" si="0"/>
        <v>26.769999999999996</v>
      </c>
      <c r="D12" s="129"/>
      <c r="E12" s="84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8.6499999999999986</v>
      </c>
      <c r="T12" s="79">
        <v>2.4899999999999984</v>
      </c>
      <c r="U12" s="79">
        <v>0</v>
      </c>
      <c r="V12" s="79">
        <v>0</v>
      </c>
      <c r="W12" s="79">
        <v>0</v>
      </c>
      <c r="X12" s="79">
        <v>0</v>
      </c>
      <c r="Y12" s="79">
        <v>12.46</v>
      </c>
      <c r="Z12" s="79">
        <v>3.1699999999999982</v>
      </c>
      <c r="AA12" s="79">
        <v>0</v>
      </c>
      <c r="AB12" s="80">
        <v>0</v>
      </c>
      <c r="AC12" s="50"/>
    </row>
    <row r="13" spans="2:29" ht="15.75" x14ac:dyDescent="0.25">
      <c r="B13" s="87">
        <v>43961</v>
      </c>
      <c r="C13" s="128">
        <f t="shared" si="0"/>
        <v>17.200000000000003</v>
      </c>
      <c r="D13" s="129"/>
      <c r="E13" s="84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3.9800000000000004</v>
      </c>
      <c r="X13" s="79">
        <v>9.2200000000000024</v>
      </c>
      <c r="Y13" s="79">
        <v>0</v>
      </c>
      <c r="Z13" s="79">
        <v>0</v>
      </c>
      <c r="AA13" s="79">
        <v>0</v>
      </c>
      <c r="AB13" s="80">
        <v>4</v>
      </c>
      <c r="AC13" s="50"/>
    </row>
    <row r="14" spans="2:29" ht="15.75" x14ac:dyDescent="0.25">
      <c r="B14" s="87">
        <v>43962</v>
      </c>
      <c r="C14" s="128">
        <f t="shared" si="0"/>
        <v>57.88</v>
      </c>
      <c r="D14" s="129"/>
      <c r="E14" s="84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3.9400000000000013</v>
      </c>
      <c r="M14" s="79">
        <v>3.34</v>
      </c>
      <c r="N14" s="79">
        <v>0.5</v>
      </c>
      <c r="O14" s="79">
        <v>3.4299999999999997</v>
      </c>
      <c r="P14" s="79">
        <v>15.800000000000004</v>
      </c>
      <c r="Q14" s="79">
        <v>5.77</v>
      </c>
      <c r="R14" s="79">
        <v>2.5999999999999979</v>
      </c>
      <c r="S14" s="79">
        <v>0</v>
      </c>
      <c r="T14" s="79">
        <v>0</v>
      </c>
      <c r="U14" s="79">
        <v>3.5700000000000003</v>
      </c>
      <c r="V14" s="79">
        <v>0</v>
      </c>
      <c r="W14" s="79">
        <v>1.1000000000000014</v>
      </c>
      <c r="X14" s="79">
        <v>6.6999999999999993</v>
      </c>
      <c r="Y14" s="79">
        <v>8.3800000000000026</v>
      </c>
      <c r="Z14" s="79">
        <v>2.75</v>
      </c>
      <c r="AA14" s="79">
        <v>0</v>
      </c>
      <c r="AB14" s="80">
        <v>0</v>
      </c>
      <c r="AC14" s="50"/>
    </row>
    <row r="15" spans="2:29" ht="15.75" x14ac:dyDescent="0.25">
      <c r="B15" s="87">
        <v>43963</v>
      </c>
      <c r="C15" s="128">
        <f t="shared" si="0"/>
        <v>115.28999999999999</v>
      </c>
      <c r="D15" s="129"/>
      <c r="E15" s="84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0.42999999999999972</v>
      </c>
      <c r="O15" s="79">
        <v>9.48</v>
      </c>
      <c r="P15" s="79">
        <v>20.069999999999997</v>
      </c>
      <c r="Q15" s="79">
        <v>21.82</v>
      </c>
      <c r="R15" s="79">
        <v>20.55</v>
      </c>
      <c r="S15" s="79">
        <v>16.110000000000003</v>
      </c>
      <c r="T15" s="79">
        <v>0</v>
      </c>
      <c r="U15" s="79">
        <v>0</v>
      </c>
      <c r="V15" s="79">
        <v>4.1000000000000014</v>
      </c>
      <c r="W15" s="79">
        <v>5</v>
      </c>
      <c r="X15" s="79">
        <v>13.979999999999997</v>
      </c>
      <c r="Y15" s="79">
        <v>0</v>
      </c>
      <c r="Z15" s="79">
        <v>0</v>
      </c>
      <c r="AA15" s="79">
        <v>3.75</v>
      </c>
      <c r="AB15" s="80">
        <v>0</v>
      </c>
      <c r="AC15" s="50"/>
    </row>
    <row r="16" spans="2:29" ht="15.75" x14ac:dyDescent="0.25">
      <c r="B16" s="87">
        <v>43964</v>
      </c>
      <c r="C16" s="128">
        <f t="shared" si="0"/>
        <v>121.44</v>
      </c>
      <c r="D16" s="129"/>
      <c r="E16" s="84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1</v>
      </c>
      <c r="N16" s="79">
        <v>2.4299999999999997</v>
      </c>
      <c r="O16" s="79">
        <v>12.900000000000002</v>
      </c>
      <c r="P16" s="79">
        <v>7.75</v>
      </c>
      <c r="Q16" s="79">
        <v>19.809999999999999</v>
      </c>
      <c r="R16" s="79">
        <v>20.939999999999998</v>
      </c>
      <c r="S16" s="79">
        <v>12.439999999999998</v>
      </c>
      <c r="T16" s="79">
        <v>21</v>
      </c>
      <c r="U16" s="79">
        <v>13.18</v>
      </c>
      <c r="V16" s="79">
        <v>2.9299999999999997</v>
      </c>
      <c r="W16" s="79">
        <v>2.09</v>
      </c>
      <c r="X16" s="79">
        <v>0.19999999999999929</v>
      </c>
      <c r="Y16" s="79">
        <v>4.7700000000000031</v>
      </c>
      <c r="Z16" s="79">
        <v>0</v>
      </c>
      <c r="AA16" s="79">
        <v>0</v>
      </c>
      <c r="AB16" s="80">
        <v>0</v>
      </c>
      <c r="AC16" s="50"/>
    </row>
    <row r="17" spans="2:29" ht="15.75" x14ac:dyDescent="0.25">
      <c r="B17" s="87">
        <v>43965</v>
      </c>
      <c r="C17" s="128">
        <f t="shared" si="0"/>
        <v>171.83999999999997</v>
      </c>
      <c r="D17" s="129"/>
      <c r="E17" s="84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13.620000000000001</v>
      </c>
      <c r="Q17" s="79">
        <v>20.260000000000002</v>
      </c>
      <c r="R17" s="79">
        <v>20.25</v>
      </c>
      <c r="S17" s="79">
        <v>12.559999999999999</v>
      </c>
      <c r="T17" s="79">
        <v>13.610000000000003</v>
      </c>
      <c r="U17" s="79">
        <v>3.379999999999999</v>
      </c>
      <c r="V17" s="79">
        <v>13.360000000000003</v>
      </c>
      <c r="W17" s="79">
        <v>12.23</v>
      </c>
      <c r="X17" s="79">
        <v>19.420000000000002</v>
      </c>
      <c r="Y17" s="79">
        <v>13.919999999999995</v>
      </c>
      <c r="Z17" s="79">
        <v>3.4200000000000017</v>
      </c>
      <c r="AA17" s="79">
        <v>17.21</v>
      </c>
      <c r="AB17" s="80">
        <v>8.6000000000000014</v>
      </c>
      <c r="AC17" s="50"/>
    </row>
    <row r="18" spans="2:29" ht="15.75" x14ac:dyDescent="0.25">
      <c r="B18" s="87">
        <v>43966</v>
      </c>
      <c r="C18" s="128">
        <f t="shared" si="0"/>
        <v>74.41</v>
      </c>
      <c r="D18" s="129"/>
      <c r="E18" s="84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2.9199999999999982</v>
      </c>
      <c r="T18" s="79">
        <v>21.65</v>
      </c>
      <c r="U18" s="79">
        <v>0</v>
      </c>
      <c r="V18" s="79">
        <v>0</v>
      </c>
      <c r="W18" s="79">
        <v>0</v>
      </c>
      <c r="X18" s="79">
        <v>14.660000000000004</v>
      </c>
      <c r="Y18" s="79">
        <v>13.680000000000003</v>
      </c>
      <c r="Z18" s="79">
        <v>0.82999999999999829</v>
      </c>
      <c r="AA18" s="79">
        <v>18.630000000000003</v>
      </c>
      <c r="AB18" s="80">
        <v>2.0399999999999991</v>
      </c>
      <c r="AC18" s="50"/>
    </row>
    <row r="19" spans="2:29" ht="15.75" x14ac:dyDescent="0.25">
      <c r="B19" s="87">
        <v>43967</v>
      </c>
      <c r="C19" s="128">
        <f t="shared" si="0"/>
        <v>45.239999999999995</v>
      </c>
      <c r="D19" s="129"/>
      <c r="E19" s="84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16.91</v>
      </c>
      <c r="Y19" s="79">
        <v>8.389999999999997</v>
      </c>
      <c r="Z19" s="79">
        <v>3.4699999999999989</v>
      </c>
      <c r="AA19" s="79">
        <v>16.170000000000002</v>
      </c>
      <c r="AB19" s="80">
        <v>0.30000000000000071</v>
      </c>
    </row>
    <row r="20" spans="2:29" ht="15.75" x14ac:dyDescent="0.25">
      <c r="B20" s="87">
        <v>43968</v>
      </c>
      <c r="C20" s="128">
        <f t="shared" si="0"/>
        <v>115.41999999999999</v>
      </c>
      <c r="D20" s="129"/>
      <c r="E20" s="84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16.330000000000002</v>
      </c>
      <c r="P20" s="79">
        <v>21.120000000000005</v>
      </c>
      <c r="Q20" s="79">
        <v>22.040000000000003</v>
      </c>
      <c r="R20" s="79">
        <v>20.97</v>
      </c>
      <c r="S20" s="79">
        <v>11.410000000000004</v>
      </c>
      <c r="T20" s="79">
        <v>0</v>
      </c>
      <c r="U20" s="79">
        <v>0</v>
      </c>
      <c r="V20" s="79">
        <v>0</v>
      </c>
      <c r="W20" s="79">
        <v>13.859999999999996</v>
      </c>
      <c r="X20" s="79">
        <v>0.82999999999999829</v>
      </c>
      <c r="Y20" s="79">
        <v>0</v>
      </c>
      <c r="Z20" s="79">
        <v>3.3200000000000003</v>
      </c>
      <c r="AA20" s="79">
        <v>5.5399999999999991</v>
      </c>
      <c r="AB20" s="80">
        <v>0</v>
      </c>
    </row>
    <row r="21" spans="2:29" ht="15.75" x14ac:dyDescent="0.25">
      <c r="B21" s="87">
        <v>43969</v>
      </c>
      <c r="C21" s="128">
        <f t="shared" si="0"/>
        <v>125.36</v>
      </c>
      <c r="D21" s="129"/>
      <c r="E21" s="84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5.120000000000001</v>
      </c>
      <c r="S21" s="79">
        <v>14.660000000000004</v>
      </c>
      <c r="T21" s="79">
        <v>15.360000000000003</v>
      </c>
      <c r="U21" s="79">
        <v>4</v>
      </c>
      <c r="V21" s="79">
        <v>8.3099999999999987</v>
      </c>
      <c r="W21" s="79">
        <v>14.04</v>
      </c>
      <c r="X21" s="79">
        <v>17.329999999999998</v>
      </c>
      <c r="Y21" s="79">
        <v>14.820000000000004</v>
      </c>
      <c r="Z21" s="79">
        <v>16.209999999999997</v>
      </c>
      <c r="AA21" s="79">
        <v>14.240000000000002</v>
      </c>
      <c r="AB21" s="80">
        <v>1.2699999999999996</v>
      </c>
    </row>
    <row r="22" spans="2:29" ht="15.75" x14ac:dyDescent="0.25">
      <c r="B22" s="87">
        <v>43970</v>
      </c>
      <c r="C22" s="128">
        <f t="shared" si="0"/>
        <v>33.350000000000009</v>
      </c>
      <c r="D22" s="129"/>
      <c r="E22" s="84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15.889999999999997</v>
      </c>
      <c r="T22" s="79">
        <v>0</v>
      </c>
      <c r="U22" s="79">
        <v>2.1700000000000017</v>
      </c>
      <c r="V22" s="79">
        <v>0</v>
      </c>
      <c r="W22" s="79">
        <v>0</v>
      </c>
      <c r="X22" s="79">
        <v>7.1400000000000006</v>
      </c>
      <c r="Y22" s="79">
        <v>0</v>
      </c>
      <c r="Z22" s="79">
        <v>0</v>
      </c>
      <c r="AA22" s="79">
        <v>8.14</v>
      </c>
      <c r="AB22" s="80">
        <v>1.0000000000001563E-2</v>
      </c>
    </row>
    <row r="23" spans="2:29" ht="15.75" x14ac:dyDescent="0.25">
      <c r="B23" s="87">
        <v>43971</v>
      </c>
      <c r="C23" s="128">
        <f t="shared" si="0"/>
        <v>69.180000000000007</v>
      </c>
      <c r="D23" s="129"/>
      <c r="E23" s="84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17.880000000000003</v>
      </c>
      <c r="T23" s="79">
        <v>15.34</v>
      </c>
      <c r="U23" s="79">
        <v>1.5500000000000007</v>
      </c>
      <c r="V23" s="79">
        <v>0</v>
      </c>
      <c r="W23" s="79">
        <v>2.5</v>
      </c>
      <c r="X23" s="79">
        <v>19.590000000000003</v>
      </c>
      <c r="Y23" s="79">
        <v>9.8100000000000023</v>
      </c>
      <c r="Z23" s="79">
        <v>0</v>
      </c>
      <c r="AA23" s="79">
        <v>2.5100000000000016</v>
      </c>
      <c r="AB23" s="80">
        <v>0</v>
      </c>
    </row>
    <row r="24" spans="2:29" ht="15.75" x14ac:dyDescent="0.25">
      <c r="B24" s="87">
        <v>43972</v>
      </c>
      <c r="C24" s="128">
        <f t="shared" si="0"/>
        <v>46.489999999999995</v>
      </c>
      <c r="D24" s="129"/>
      <c r="E24" s="84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7.9999999999998295E-2</v>
      </c>
      <c r="S24" s="79">
        <v>16.029999999999998</v>
      </c>
      <c r="T24" s="79">
        <v>6.77</v>
      </c>
      <c r="U24" s="79">
        <v>1.0899999999999999</v>
      </c>
      <c r="V24" s="79">
        <v>0</v>
      </c>
      <c r="W24" s="79">
        <v>8.59</v>
      </c>
      <c r="X24" s="79">
        <v>12.869999999999997</v>
      </c>
      <c r="Y24" s="79">
        <v>0</v>
      </c>
      <c r="Z24" s="79">
        <v>0</v>
      </c>
      <c r="AA24" s="79">
        <v>0</v>
      </c>
      <c r="AB24" s="80">
        <v>1.0599999999999987</v>
      </c>
    </row>
    <row r="25" spans="2:29" ht="15.75" x14ac:dyDescent="0.25">
      <c r="B25" s="87">
        <v>43973</v>
      </c>
      <c r="C25" s="128">
        <f t="shared" si="0"/>
        <v>44.579999999999984</v>
      </c>
      <c r="D25" s="129"/>
      <c r="E25" s="84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4.2999999999999972</v>
      </c>
      <c r="Z25" s="79">
        <v>15.859999999999996</v>
      </c>
      <c r="AA25" s="79">
        <v>17.509999999999998</v>
      </c>
      <c r="AB25" s="80">
        <v>6.91</v>
      </c>
    </row>
    <row r="26" spans="2:29" ht="15.75" x14ac:dyDescent="0.25">
      <c r="B26" s="87">
        <v>43974</v>
      </c>
      <c r="C26" s="128">
        <f t="shared" si="0"/>
        <v>98.04</v>
      </c>
      <c r="D26" s="129"/>
      <c r="E26" s="84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2.3900000000000006</v>
      </c>
      <c r="R26" s="79">
        <v>16.239999999999998</v>
      </c>
      <c r="S26" s="79">
        <v>13.8</v>
      </c>
      <c r="T26" s="79">
        <v>7.9200000000000017</v>
      </c>
      <c r="U26" s="79">
        <v>3.75</v>
      </c>
      <c r="V26" s="79">
        <v>0.41000000000000014</v>
      </c>
      <c r="W26" s="79">
        <v>14.879999999999999</v>
      </c>
      <c r="X26" s="79">
        <v>18.28</v>
      </c>
      <c r="Y26" s="79">
        <v>6.1900000000000013</v>
      </c>
      <c r="Z26" s="79">
        <v>1.8399999999999999</v>
      </c>
      <c r="AA26" s="79">
        <v>12.34</v>
      </c>
      <c r="AB26" s="80">
        <v>0</v>
      </c>
    </row>
    <row r="27" spans="2:29" ht="15.75" x14ac:dyDescent="0.25">
      <c r="B27" s="87">
        <v>43975</v>
      </c>
      <c r="C27" s="128">
        <f t="shared" si="0"/>
        <v>45.629999999999995</v>
      </c>
      <c r="D27" s="129"/>
      <c r="E27" s="84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7.7899999999999991</v>
      </c>
      <c r="P27" s="79">
        <v>19.21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18.63</v>
      </c>
      <c r="Z27" s="79">
        <v>0</v>
      </c>
      <c r="AA27" s="79">
        <v>0</v>
      </c>
      <c r="AB27" s="80">
        <v>0</v>
      </c>
    </row>
    <row r="28" spans="2:29" ht="15.75" x14ac:dyDescent="0.25">
      <c r="B28" s="87">
        <v>43976</v>
      </c>
      <c r="C28" s="128">
        <f t="shared" si="0"/>
        <v>160.82999999999998</v>
      </c>
      <c r="D28" s="129"/>
      <c r="E28" s="84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3.84</v>
      </c>
      <c r="N28" s="79">
        <v>15.170000000000002</v>
      </c>
      <c r="O28" s="79">
        <v>11.59</v>
      </c>
      <c r="P28" s="79">
        <v>20.020000000000003</v>
      </c>
      <c r="Q28" s="79">
        <v>13.16</v>
      </c>
      <c r="R28" s="79">
        <v>13.039999999999996</v>
      </c>
      <c r="S28" s="79">
        <v>20.13</v>
      </c>
      <c r="T28" s="79">
        <v>0</v>
      </c>
      <c r="U28" s="79">
        <v>16.09</v>
      </c>
      <c r="V28" s="79">
        <v>2.1400000000000006</v>
      </c>
      <c r="W28" s="79">
        <v>1.6000000000000014</v>
      </c>
      <c r="X28" s="79">
        <v>7.1099999999999994</v>
      </c>
      <c r="Y28" s="79">
        <v>16.889999999999997</v>
      </c>
      <c r="Z28" s="79">
        <v>0</v>
      </c>
      <c r="AA28" s="79">
        <v>5.9099999999999966</v>
      </c>
      <c r="AB28" s="80">
        <v>14.14</v>
      </c>
    </row>
    <row r="29" spans="2:29" ht="15.75" x14ac:dyDescent="0.25">
      <c r="B29" s="87">
        <v>43977</v>
      </c>
      <c r="C29" s="128">
        <f t="shared" si="0"/>
        <v>206.06</v>
      </c>
      <c r="D29" s="129"/>
      <c r="E29" s="84">
        <v>5</v>
      </c>
      <c r="F29" s="79">
        <v>5</v>
      </c>
      <c r="G29" s="79">
        <v>9</v>
      </c>
      <c r="H29" s="79">
        <v>9</v>
      </c>
      <c r="I29" s="79">
        <v>9</v>
      </c>
      <c r="J29" s="79">
        <v>9</v>
      </c>
      <c r="K29" s="79">
        <v>7.77</v>
      </c>
      <c r="L29" s="79">
        <v>13.36</v>
      </c>
      <c r="M29" s="79">
        <v>19.66</v>
      </c>
      <c r="N29" s="79">
        <v>0</v>
      </c>
      <c r="O29" s="79">
        <v>19.93</v>
      </c>
      <c r="P29" s="79">
        <v>0.64000000000000057</v>
      </c>
      <c r="Q29" s="79">
        <v>3.9800000000000004</v>
      </c>
      <c r="R29" s="79">
        <v>0</v>
      </c>
      <c r="S29" s="79">
        <v>1.5100000000000016</v>
      </c>
      <c r="T29" s="79">
        <v>0</v>
      </c>
      <c r="U29" s="79">
        <v>0</v>
      </c>
      <c r="V29" s="79">
        <v>20.999999999999996</v>
      </c>
      <c r="W29" s="79">
        <v>18.82</v>
      </c>
      <c r="X29" s="79">
        <v>20.269999999999996</v>
      </c>
      <c r="Y29" s="79">
        <v>17.8</v>
      </c>
      <c r="Z29" s="79">
        <v>0</v>
      </c>
      <c r="AA29" s="79">
        <v>15.319999999999997</v>
      </c>
      <c r="AB29" s="80">
        <v>0</v>
      </c>
    </row>
    <row r="30" spans="2:29" ht="15.75" x14ac:dyDescent="0.25">
      <c r="B30" s="87">
        <v>43978</v>
      </c>
      <c r="C30" s="128">
        <f t="shared" si="0"/>
        <v>230.24</v>
      </c>
      <c r="D30" s="129"/>
      <c r="E30" s="84">
        <v>0</v>
      </c>
      <c r="F30" s="79">
        <v>0</v>
      </c>
      <c r="G30" s="79">
        <v>8.7199999999999989</v>
      </c>
      <c r="H30" s="79">
        <v>0</v>
      </c>
      <c r="I30" s="79">
        <v>4.6900000000000013</v>
      </c>
      <c r="J30" s="79">
        <v>8.9600000000000009</v>
      </c>
      <c r="K30" s="79">
        <v>8.27</v>
      </c>
      <c r="L30" s="79">
        <v>0</v>
      </c>
      <c r="M30" s="79">
        <v>20.25</v>
      </c>
      <c r="N30" s="79">
        <v>14.68</v>
      </c>
      <c r="O30" s="79">
        <v>20.16</v>
      </c>
      <c r="P30" s="79">
        <v>13.399999999999999</v>
      </c>
      <c r="Q30" s="79">
        <v>3.7100000000000009</v>
      </c>
      <c r="R30" s="79">
        <v>15.079999999999998</v>
      </c>
      <c r="S30" s="79">
        <v>20.810000000000002</v>
      </c>
      <c r="T30" s="79">
        <v>0</v>
      </c>
      <c r="U30" s="79">
        <v>0</v>
      </c>
      <c r="V30" s="79">
        <v>0</v>
      </c>
      <c r="W30" s="79">
        <v>19.809999999999999</v>
      </c>
      <c r="X30" s="79">
        <v>17.509999999999998</v>
      </c>
      <c r="Y30" s="79">
        <v>19.139999999999997</v>
      </c>
      <c r="Z30" s="79">
        <v>8.5300000000000047</v>
      </c>
      <c r="AA30" s="79">
        <v>14.39</v>
      </c>
      <c r="AB30" s="80">
        <v>12.129999999999999</v>
      </c>
    </row>
    <row r="31" spans="2:29" ht="15.75" x14ac:dyDescent="0.25">
      <c r="B31" s="87">
        <v>43979</v>
      </c>
      <c r="C31" s="128">
        <f t="shared" si="0"/>
        <v>261.17999999999995</v>
      </c>
      <c r="D31" s="129"/>
      <c r="E31" s="84">
        <v>8.4600000000000009</v>
      </c>
      <c r="F31" s="79">
        <v>7.1499999999999986</v>
      </c>
      <c r="G31" s="79">
        <v>8.84</v>
      </c>
      <c r="H31" s="79">
        <v>9</v>
      </c>
      <c r="I31" s="79">
        <v>9</v>
      </c>
      <c r="J31" s="79">
        <v>9</v>
      </c>
      <c r="K31" s="79">
        <v>5.9600000000000009</v>
      </c>
      <c r="L31" s="79">
        <v>16.889999999999997</v>
      </c>
      <c r="M31" s="79">
        <v>13.960000000000004</v>
      </c>
      <c r="N31" s="79">
        <v>21.73</v>
      </c>
      <c r="O31" s="79">
        <v>1.0199999999999996</v>
      </c>
      <c r="P31" s="79">
        <v>4.7100000000000009</v>
      </c>
      <c r="Q31" s="79">
        <v>17.89</v>
      </c>
      <c r="R31" s="79">
        <v>21.869999999999997</v>
      </c>
      <c r="S31" s="79">
        <v>0</v>
      </c>
      <c r="T31" s="79">
        <v>0</v>
      </c>
      <c r="U31" s="79">
        <v>12.350000000000001</v>
      </c>
      <c r="V31" s="79">
        <v>0</v>
      </c>
      <c r="W31" s="79">
        <v>16.989999999999995</v>
      </c>
      <c r="X31" s="79">
        <v>0</v>
      </c>
      <c r="Y31" s="79">
        <v>20.95</v>
      </c>
      <c r="Z31" s="79">
        <v>21.48</v>
      </c>
      <c r="AA31" s="79">
        <v>16.48</v>
      </c>
      <c r="AB31" s="80">
        <v>17.45</v>
      </c>
    </row>
    <row r="32" spans="2:29" ht="15.75" x14ac:dyDescent="0.25">
      <c r="B32" s="87">
        <v>43980</v>
      </c>
      <c r="C32" s="128">
        <f t="shared" si="0"/>
        <v>219.47</v>
      </c>
      <c r="D32" s="129"/>
      <c r="E32" s="84">
        <v>8.0100000000000016</v>
      </c>
      <c r="F32" s="79">
        <v>9</v>
      </c>
      <c r="G32" s="79">
        <v>9</v>
      </c>
      <c r="H32" s="79">
        <v>9</v>
      </c>
      <c r="I32" s="79">
        <v>9</v>
      </c>
      <c r="J32" s="79">
        <v>9</v>
      </c>
      <c r="K32" s="79">
        <v>9</v>
      </c>
      <c r="L32" s="79">
        <v>2.1900000000000013</v>
      </c>
      <c r="M32" s="79">
        <v>14.290000000000003</v>
      </c>
      <c r="N32" s="79">
        <v>5.620000000000001</v>
      </c>
      <c r="O32" s="79">
        <v>21.279999999999998</v>
      </c>
      <c r="P32" s="79">
        <v>12.52</v>
      </c>
      <c r="Q32" s="79">
        <v>17.75</v>
      </c>
      <c r="R32" s="79">
        <v>14.61</v>
      </c>
      <c r="S32" s="79">
        <v>17.54</v>
      </c>
      <c r="T32" s="79">
        <v>3.0100000000000016</v>
      </c>
      <c r="U32" s="79">
        <v>11.010000000000002</v>
      </c>
      <c r="V32" s="79">
        <v>0.85000000000000142</v>
      </c>
      <c r="W32" s="79">
        <v>5.16</v>
      </c>
      <c r="X32" s="79">
        <v>19.169999999999995</v>
      </c>
      <c r="Y32" s="79">
        <v>1.3099999999999987</v>
      </c>
      <c r="Z32" s="79">
        <v>0.37999999999999901</v>
      </c>
      <c r="AA32" s="79">
        <v>10.77</v>
      </c>
      <c r="AB32" s="80">
        <v>0</v>
      </c>
    </row>
    <row r="33" spans="2:28" ht="15.75" x14ac:dyDescent="0.25">
      <c r="B33" s="87">
        <v>43981</v>
      </c>
      <c r="C33" s="128">
        <f t="shared" si="0"/>
        <v>282.46000000000004</v>
      </c>
      <c r="D33" s="129"/>
      <c r="E33" s="84">
        <v>4.2699999999999996</v>
      </c>
      <c r="F33" s="79">
        <v>5.25</v>
      </c>
      <c r="G33" s="79">
        <v>5.23</v>
      </c>
      <c r="H33" s="79">
        <v>9</v>
      </c>
      <c r="I33" s="79">
        <v>9</v>
      </c>
      <c r="J33" s="79">
        <v>8.7399999999999984</v>
      </c>
      <c r="K33" s="79">
        <v>8.9600000000000009</v>
      </c>
      <c r="L33" s="79">
        <v>5.66</v>
      </c>
      <c r="M33" s="79">
        <v>11.850000000000001</v>
      </c>
      <c r="N33" s="79">
        <v>19.529999999999998</v>
      </c>
      <c r="O33" s="79">
        <v>14.48</v>
      </c>
      <c r="P33" s="79">
        <v>5.5300000000000011</v>
      </c>
      <c r="Q33" s="79">
        <v>19.79</v>
      </c>
      <c r="R33" s="79">
        <v>21.160000000000004</v>
      </c>
      <c r="S33" s="79">
        <v>16.36</v>
      </c>
      <c r="T33" s="79">
        <v>1.3000000000000007</v>
      </c>
      <c r="U33" s="79">
        <v>11.800000000000004</v>
      </c>
      <c r="V33" s="79">
        <v>16.400000000000002</v>
      </c>
      <c r="W33" s="79">
        <v>21.360000000000003</v>
      </c>
      <c r="X33" s="79">
        <v>20.889999999999997</v>
      </c>
      <c r="Y33" s="79">
        <v>21.459999999999997</v>
      </c>
      <c r="Z33" s="79">
        <v>0</v>
      </c>
      <c r="AA33" s="79">
        <v>8.66</v>
      </c>
      <c r="AB33" s="80">
        <v>15.780000000000001</v>
      </c>
    </row>
    <row r="34" spans="2:28" ht="16.5" thickBot="1" x14ac:dyDescent="0.3">
      <c r="B34" s="88">
        <v>43982</v>
      </c>
      <c r="C34" s="130">
        <f>SUM(E34:AB34)</f>
        <v>228.29999999999998</v>
      </c>
      <c r="D34" s="131"/>
      <c r="E34" s="85">
        <v>0.46999999999999886</v>
      </c>
      <c r="F34" s="81">
        <v>4</v>
      </c>
      <c r="G34" s="81">
        <v>9</v>
      </c>
      <c r="H34" s="81">
        <v>9</v>
      </c>
      <c r="I34" s="81">
        <v>9</v>
      </c>
      <c r="J34" s="81">
        <v>9</v>
      </c>
      <c r="K34" s="81">
        <v>9</v>
      </c>
      <c r="L34" s="81">
        <v>15.509999999999998</v>
      </c>
      <c r="M34" s="81">
        <v>17.359999999999996</v>
      </c>
      <c r="N34" s="81">
        <v>19.59</v>
      </c>
      <c r="O34" s="81">
        <v>17.88</v>
      </c>
      <c r="P34" s="81">
        <v>21.24</v>
      </c>
      <c r="Q34" s="81">
        <v>1.2399999999999984</v>
      </c>
      <c r="R34" s="81">
        <v>0</v>
      </c>
      <c r="S34" s="81">
        <v>7.1300000000000026</v>
      </c>
      <c r="T34" s="81">
        <v>8.9200000000000017</v>
      </c>
      <c r="U34" s="81">
        <v>14.630000000000003</v>
      </c>
      <c r="V34" s="81">
        <v>10.59</v>
      </c>
      <c r="W34" s="81">
        <v>18.349999999999998</v>
      </c>
      <c r="X34" s="81">
        <v>20.53</v>
      </c>
      <c r="Y34" s="81">
        <v>0</v>
      </c>
      <c r="Z34" s="81">
        <v>0.51999999999999957</v>
      </c>
      <c r="AA34" s="81">
        <v>5.34</v>
      </c>
      <c r="AB34" s="82">
        <v>0</v>
      </c>
    </row>
    <row r="35" spans="2:28" x14ac:dyDescent="0.25">
      <c r="B35" s="89" t="s">
        <v>44</v>
      </c>
      <c r="C35" s="51">
        <f>SUM(C4:D34)</f>
        <v>3454.3599999999997</v>
      </c>
    </row>
    <row r="36" spans="2:28" ht="15.75" thickBot="1" x14ac:dyDescent="0.3"/>
    <row r="37" spans="2:28" ht="24" thickBot="1" x14ac:dyDescent="0.4">
      <c r="B37" s="143" t="s">
        <v>35</v>
      </c>
      <c r="C37" s="134" t="s">
        <v>36</v>
      </c>
      <c r="D37" s="135"/>
      <c r="E37" s="138" t="s">
        <v>38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40"/>
    </row>
    <row r="38" spans="2:28" ht="15.75" thickBot="1" x14ac:dyDescent="0.3">
      <c r="B38" s="144"/>
      <c r="C38" s="136"/>
      <c r="D38" s="137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5.75" x14ac:dyDescent="0.25">
      <c r="B39" s="86">
        <f>B4</f>
        <v>43952</v>
      </c>
      <c r="C39" s="141">
        <f>SUM(E39:AB39)</f>
        <v>-271.08999999999997</v>
      </c>
      <c r="D39" s="142"/>
      <c r="E39" s="83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-18.100000000000001</v>
      </c>
      <c r="M39" s="77">
        <v>-21.759999999999998</v>
      </c>
      <c r="N39" s="77">
        <v>-19</v>
      </c>
      <c r="O39" s="77">
        <v>-18.34</v>
      </c>
      <c r="P39" s="77">
        <v>-18.25</v>
      </c>
      <c r="Q39" s="77">
        <v>-18.53</v>
      </c>
      <c r="R39" s="77">
        <v>-18.279999999999998</v>
      </c>
      <c r="S39" s="77">
        <v>-4</v>
      </c>
      <c r="T39" s="77">
        <v>-12.269999999999998</v>
      </c>
      <c r="U39" s="77">
        <v>-15.14</v>
      </c>
      <c r="V39" s="77">
        <v>-17.380000000000003</v>
      </c>
      <c r="W39" s="77">
        <v>-17.290000000000003</v>
      </c>
      <c r="X39" s="77">
        <v>-18.119999999999997</v>
      </c>
      <c r="Y39" s="77">
        <v>-17.440000000000001</v>
      </c>
      <c r="Z39" s="77">
        <v>-17.45</v>
      </c>
      <c r="AA39" s="77">
        <v>-16.68</v>
      </c>
      <c r="AB39" s="78">
        <v>-3.0599999999999987</v>
      </c>
    </row>
    <row r="40" spans="2:28" ht="15.75" x14ac:dyDescent="0.25">
      <c r="B40" s="87">
        <f t="shared" ref="B40:B69" si="1">B5</f>
        <v>43953</v>
      </c>
      <c r="C40" s="128">
        <f t="shared" ref="C40:C68" si="2">SUM(E40:AB40)</f>
        <v>-91.68</v>
      </c>
      <c r="D40" s="129"/>
      <c r="E40" s="84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-18.5</v>
      </c>
      <c r="M40" s="79">
        <v>-18.589999999999996</v>
      </c>
      <c r="N40" s="79">
        <v>-18.57</v>
      </c>
      <c r="O40" s="79">
        <v>-0.12000000000000099</v>
      </c>
      <c r="P40" s="79">
        <v>0</v>
      </c>
      <c r="Q40" s="79">
        <v>0</v>
      </c>
      <c r="R40" s="79">
        <v>-0.96999999999999886</v>
      </c>
      <c r="S40" s="79">
        <v>-0.55999999999999872</v>
      </c>
      <c r="T40" s="79">
        <v>-11.340000000000002</v>
      </c>
      <c r="U40" s="79">
        <v>-0.62999999999999901</v>
      </c>
      <c r="V40" s="79">
        <v>0</v>
      </c>
      <c r="W40" s="79">
        <v>0</v>
      </c>
      <c r="X40" s="79">
        <v>-4.2100000000000009</v>
      </c>
      <c r="Y40" s="79">
        <v>-0.60000000000000142</v>
      </c>
      <c r="Z40" s="79">
        <v>-10.560000000000002</v>
      </c>
      <c r="AA40" s="79">
        <v>0</v>
      </c>
      <c r="AB40" s="80">
        <v>-7.0300000000000011</v>
      </c>
    </row>
    <row r="41" spans="2:28" ht="15.75" x14ac:dyDescent="0.25">
      <c r="B41" s="87">
        <f t="shared" si="1"/>
        <v>43954</v>
      </c>
      <c r="C41" s="128">
        <f t="shared" si="2"/>
        <v>-86.110000000000014</v>
      </c>
      <c r="D41" s="129"/>
      <c r="E41" s="84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-19.14</v>
      </c>
      <c r="M41" s="79">
        <v>-18.809999999999999</v>
      </c>
      <c r="N41" s="79">
        <v>-2.7799999999999976</v>
      </c>
      <c r="O41" s="79">
        <v>0</v>
      </c>
      <c r="P41" s="79">
        <v>-0.41000000000000014</v>
      </c>
      <c r="Q41" s="79">
        <v>-1</v>
      </c>
      <c r="R41" s="79">
        <v>0</v>
      </c>
      <c r="S41" s="79">
        <v>-5.0000000000000711E-2</v>
      </c>
      <c r="T41" s="79">
        <v>-18.11</v>
      </c>
      <c r="U41" s="79">
        <v>-5.1999999999999993</v>
      </c>
      <c r="V41" s="79">
        <v>-3.8399999999999963</v>
      </c>
      <c r="W41" s="79">
        <v>0</v>
      </c>
      <c r="X41" s="79">
        <v>0</v>
      </c>
      <c r="Y41" s="79">
        <v>0</v>
      </c>
      <c r="Z41" s="79">
        <v>-4.5100000000000016</v>
      </c>
      <c r="AA41" s="79">
        <v>-4.1000000000000014</v>
      </c>
      <c r="AB41" s="80">
        <v>-8.16</v>
      </c>
    </row>
    <row r="42" spans="2:28" ht="15.75" x14ac:dyDescent="0.25">
      <c r="B42" s="87">
        <f t="shared" si="1"/>
        <v>43955</v>
      </c>
      <c r="C42" s="128">
        <f t="shared" si="2"/>
        <v>-143.25000000000003</v>
      </c>
      <c r="D42" s="129"/>
      <c r="E42" s="84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-17.579999999999998</v>
      </c>
      <c r="M42" s="79">
        <v>-18.34</v>
      </c>
      <c r="N42" s="79">
        <v>-18.29</v>
      </c>
      <c r="O42" s="79">
        <v>-18.45</v>
      </c>
      <c r="P42" s="79">
        <v>-18.050000000000004</v>
      </c>
      <c r="Q42" s="79">
        <v>-15.829999999999998</v>
      </c>
      <c r="R42" s="79">
        <v>-2.2600000000000016</v>
      </c>
      <c r="S42" s="79">
        <v>-1.6000000000000014</v>
      </c>
      <c r="T42" s="79">
        <v>-3.8900000000000006</v>
      </c>
      <c r="U42" s="79">
        <v>-11.4</v>
      </c>
      <c r="V42" s="79">
        <v>-8.5300000000000011</v>
      </c>
      <c r="W42" s="79">
        <v>0</v>
      </c>
      <c r="X42" s="79">
        <v>0</v>
      </c>
      <c r="Y42" s="79">
        <v>0</v>
      </c>
      <c r="Z42" s="79">
        <v>-9.0300000000000011</v>
      </c>
      <c r="AA42" s="79">
        <v>0</v>
      </c>
      <c r="AB42" s="80">
        <v>0</v>
      </c>
    </row>
    <row r="43" spans="2:28" ht="15.75" x14ac:dyDescent="0.25">
      <c r="B43" s="87">
        <f t="shared" si="1"/>
        <v>43956</v>
      </c>
      <c r="C43" s="128">
        <f t="shared" si="2"/>
        <v>-184.53</v>
      </c>
      <c r="D43" s="129"/>
      <c r="E43" s="84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-17.439999999999998</v>
      </c>
      <c r="M43" s="79">
        <v>-18.669999999999998</v>
      </c>
      <c r="N43" s="79">
        <v>-18.79</v>
      </c>
      <c r="O43" s="79">
        <v>-18.760000000000002</v>
      </c>
      <c r="P43" s="79">
        <v>-18.810000000000002</v>
      </c>
      <c r="Q43" s="79">
        <v>-18.939999999999998</v>
      </c>
      <c r="R43" s="79">
        <v>-18.580000000000002</v>
      </c>
      <c r="S43" s="79">
        <v>0</v>
      </c>
      <c r="T43" s="79">
        <v>-7.01</v>
      </c>
      <c r="U43" s="79">
        <v>-11.36</v>
      </c>
      <c r="V43" s="79">
        <v>-11.359999999999998</v>
      </c>
      <c r="W43" s="79">
        <v>0</v>
      </c>
      <c r="X43" s="79">
        <v>0</v>
      </c>
      <c r="Y43" s="79">
        <v>-4.2699999999999996</v>
      </c>
      <c r="Z43" s="79">
        <v>-14.73</v>
      </c>
      <c r="AA43" s="79">
        <v>0</v>
      </c>
      <c r="AB43" s="80">
        <v>-5.8099999999999987</v>
      </c>
    </row>
    <row r="44" spans="2:28" ht="15.75" x14ac:dyDescent="0.25">
      <c r="B44" s="87">
        <f t="shared" si="1"/>
        <v>43957</v>
      </c>
      <c r="C44" s="128">
        <f t="shared" si="2"/>
        <v>-99.75</v>
      </c>
      <c r="D44" s="129"/>
      <c r="E44" s="84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-18.72</v>
      </c>
      <c r="M44" s="79">
        <v>-18.010000000000002</v>
      </c>
      <c r="N44" s="79">
        <v>-18.630000000000003</v>
      </c>
      <c r="O44" s="79">
        <v>-5.82</v>
      </c>
      <c r="P44" s="79">
        <v>0</v>
      </c>
      <c r="Q44" s="79">
        <v>0</v>
      </c>
      <c r="R44" s="79">
        <v>0</v>
      </c>
      <c r="S44" s="79">
        <v>0</v>
      </c>
      <c r="T44" s="79">
        <v>-0.98000000000000043</v>
      </c>
      <c r="U44" s="79">
        <v>-10.490000000000002</v>
      </c>
      <c r="V44" s="79">
        <v>0</v>
      </c>
      <c r="W44" s="79">
        <v>0</v>
      </c>
      <c r="X44" s="79">
        <v>0</v>
      </c>
      <c r="Y44" s="79">
        <v>-16.060000000000002</v>
      </c>
      <c r="Z44" s="79">
        <v>-2.3800000000000008</v>
      </c>
      <c r="AA44" s="79">
        <v>-7.2899999999999991</v>
      </c>
      <c r="AB44" s="80">
        <v>-1.3699999999999992</v>
      </c>
    </row>
    <row r="45" spans="2:28" ht="15.75" x14ac:dyDescent="0.25">
      <c r="B45" s="87">
        <f t="shared" si="1"/>
        <v>43958</v>
      </c>
      <c r="C45" s="128">
        <f t="shared" si="2"/>
        <v>-101.94999999999996</v>
      </c>
      <c r="D45" s="129"/>
      <c r="E45" s="84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-19.419999999999998</v>
      </c>
      <c r="M45" s="79">
        <v>-18.52</v>
      </c>
      <c r="N45" s="79">
        <v>-17.849999999999998</v>
      </c>
      <c r="O45" s="79">
        <v>-11.660000000000002</v>
      </c>
      <c r="P45" s="79">
        <v>0</v>
      </c>
      <c r="Q45" s="79">
        <v>0</v>
      </c>
      <c r="R45" s="79">
        <v>0</v>
      </c>
      <c r="S45" s="79">
        <v>-3.5999999999999996</v>
      </c>
      <c r="T45" s="79">
        <v>-10.099999999999998</v>
      </c>
      <c r="U45" s="79">
        <v>-10.130000000000003</v>
      </c>
      <c r="V45" s="79">
        <v>0</v>
      </c>
      <c r="W45" s="79">
        <v>0</v>
      </c>
      <c r="X45" s="79">
        <v>0</v>
      </c>
      <c r="Y45" s="79">
        <v>-3.0999999999999996</v>
      </c>
      <c r="Z45" s="79">
        <v>-5.0499999999999989</v>
      </c>
      <c r="AA45" s="79">
        <v>0</v>
      </c>
      <c r="AB45" s="80">
        <v>-2.5200000000000014</v>
      </c>
    </row>
    <row r="46" spans="2:28" ht="15.75" x14ac:dyDescent="0.25">
      <c r="B46" s="87">
        <f t="shared" si="1"/>
        <v>43959</v>
      </c>
      <c r="C46" s="128">
        <f t="shared" si="2"/>
        <v>-255.23999999999995</v>
      </c>
      <c r="D46" s="129"/>
      <c r="E46" s="84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-17.86</v>
      </c>
      <c r="M46" s="79">
        <v>-18.549999999999997</v>
      </c>
      <c r="N46" s="79">
        <v>-17.98</v>
      </c>
      <c r="O46" s="79">
        <v>-18.53</v>
      </c>
      <c r="P46" s="79">
        <v>-18.3</v>
      </c>
      <c r="Q46" s="79">
        <v>-18.66</v>
      </c>
      <c r="R46" s="79">
        <v>-18.479999999999997</v>
      </c>
      <c r="S46" s="79">
        <v>-18.690000000000001</v>
      </c>
      <c r="T46" s="79">
        <v>-17.849999999999998</v>
      </c>
      <c r="U46" s="79">
        <v>-18.21</v>
      </c>
      <c r="V46" s="79">
        <v>-18.670000000000002</v>
      </c>
      <c r="W46" s="79">
        <v>-17.34</v>
      </c>
      <c r="X46" s="79">
        <v>-4.7800000000000011</v>
      </c>
      <c r="Y46" s="79">
        <v>0</v>
      </c>
      <c r="Z46" s="79">
        <v>-0.84999999999999787</v>
      </c>
      <c r="AA46" s="79">
        <v>-16.549999999999997</v>
      </c>
      <c r="AB46" s="80">
        <v>-13.940000000000001</v>
      </c>
    </row>
    <row r="47" spans="2:28" ht="15.75" x14ac:dyDescent="0.25">
      <c r="B47" s="87">
        <f t="shared" si="1"/>
        <v>43960</v>
      </c>
      <c r="C47" s="128">
        <f t="shared" si="2"/>
        <v>-247.31999999999996</v>
      </c>
      <c r="D47" s="129"/>
      <c r="E47" s="84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-18.18</v>
      </c>
      <c r="M47" s="79">
        <v>-18.549999999999997</v>
      </c>
      <c r="N47" s="79">
        <v>-18.669999999999998</v>
      </c>
      <c r="O47" s="79">
        <v>-18.869999999999997</v>
      </c>
      <c r="P47" s="79">
        <v>-18.93</v>
      </c>
      <c r="Q47" s="79">
        <v>-18.759999999999998</v>
      </c>
      <c r="R47" s="79">
        <v>-18.760000000000002</v>
      </c>
      <c r="S47" s="79">
        <v>0</v>
      </c>
      <c r="T47" s="79">
        <v>-6.3499999999999979</v>
      </c>
      <c r="U47" s="79">
        <v>-18.649999999999999</v>
      </c>
      <c r="V47" s="79">
        <v>-18.509999999999998</v>
      </c>
      <c r="W47" s="79">
        <v>-19.060000000000002</v>
      </c>
      <c r="X47" s="79">
        <v>-18.059999999999999</v>
      </c>
      <c r="Y47" s="79">
        <v>0</v>
      </c>
      <c r="Z47" s="79">
        <v>-0.35999999999999943</v>
      </c>
      <c r="AA47" s="79">
        <v>-17.82</v>
      </c>
      <c r="AB47" s="80">
        <v>-17.79</v>
      </c>
    </row>
    <row r="48" spans="2:28" ht="15.75" x14ac:dyDescent="0.25">
      <c r="B48" s="87">
        <f t="shared" si="1"/>
        <v>43961</v>
      </c>
      <c r="C48" s="128">
        <f t="shared" si="2"/>
        <v>-250.47000000000003</v>
      </c>
      <c r="D48" s="129"/>
      <c r="E48" s="84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-18.240000000000002</v>
      </c>
      <c r="M48" s="79">
        <v>-18.55</v>
      </c>
      <c r="N48" s="79">
        <v>-18.369999999999997</v>
      </c>
      <c r="O48" s="79">
        <v>-18.28</v>
      </c>
      <c r="P48" s="79">
        <v>-18.649999999999999</v>
      </c>
      <c r="Q48" s="79">
        <v>-10.18</v>
      </c>
      <c r="R48" s="79">
        <v>-10.410000000000004</v>
      </c>
      <c r="S48" s="79">
        <v>-17.669999999999998</v>
      </c>
      <c r="T48" s="79">
        <v>-18.369999999999997</v>
      </c>
      <c r="U48" s="79">
        <v>-18.619999999999997</v>
      </c>
      <c r="V48" s="79">
        <v>-18.39</v>
      </c>
      <c r="W48" s="79">
        <v>0</v>
      </c>
      <c r="X48" s="79">
        <v>0</v>
      </c>
      <c r="Y48" s="79">
        <v>-18.72</v>
      </c>
      <c r="Z48" s="79">
        <v>-17.739999999999998</v>
      </c>
      <c r="AA48" s="79">
        <v>-13.460000000000003</v>
      </c>
      <c r="AB48" s="80">
        <v>-14.82</v>
      </c>
    </row>
    <row r="49" spans="2:28" ht="15.75" x14ac:dyDescent="0.25">
      <c r="B49" s="87">
        <f t="shared" si="1"/>
        <v>43962</v>
      </c>
      <c r="C49" s="128">
        <f t="shared" si="2"/>
        <v>-110.10000000000002</v>
      </c>
      <c r="D49" s="129"/>
      <c r="E49" s="84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-9.1700000000000017</v>
      </c>
      <c r="M49" s="79">
        <v>-5.129999999999999</v>
      </c>
      <c r="N49" s="79">
        <v>-8.2700000000000014</v>
      </c>
      <c r="O49" s="79">
        <v>-1.67</v>
      </c>
      <c r="P49" s="79">
        <v>0</v>
      </c>
      <c r="Q49" s="79">
        <v>-0.62999999999999901</v>
      </c>
      <c r="R49" s="79">
        <v>-1.1600000000000001</v>
      </c>
      <c r="S49" s="79">
        <v>-10.11</v>
      </c>
      <c r="T49" s="79">
        <v>-15.910000000000002</v>
      </c>
      <c r="U49" s="79">
        <v>-5.6000000000000014</v>
      </c>
      <c r="V49" s="79">
        <v>-12.260000000000002</v>
      </c>
      <c r="W49" s="79">
        <v>-7.0499999999999989</v>
      </c>
      <c r="X49" s="79">
        <v>0</v>
      </c>
      <c r="Y49" s="79">
        <v>0</v>
      </c>
      <c r="Z49" s="79">
        <v>0</v>
      </c>
      <c r="AA49" s="79">
        <v>-15.479999999999999</v>
      </c>
      <c r="AB49" s="80">
        <v>-17.660000000000004</v>
      </c>
    </row>
    <row r="50" spans="2:28" ht="15.75" x14ac:dyDescent="0.25">
      <c r="B50" s="87">
        <f t="shared" si="1"/>
        <v>43963</v>
      </c>
      <c r="C50" s="128">
        <f t="shared" si="2"/>
        <v>-157.97999999999999</v>
      </c>
      <c r="D50" s="129"/>
      <c r="E50" s="84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-14.57</v>
      </c>
      <c r="M50" s="79">
        <v>-17.149999999999999</v>
      </c>
      <c r="N50" s="79">
        <v>-11.77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-11.75</v>
      </c>
      <c r="U50" s="79">
        <v>-16.66</v>
      </c>
      <c r="V50" s="79">
        <v>-14.58</v>
      </c>
      <c r="W50" s="79">
        <v>-13.950000000000001</v>
      </c>
      <c r="X50" s="79">
        <v>0</v>
      </c>
      <c r="Y50" s="79">
        <v>-8.4199999999999982</v>
      </c>
      <c r="Z50" s="79">
        <v>-16.46</v>
      </c>
      <c r="AA50" s="79">
        <v>-14.66</v>
      </c>
      <c r="AB50" s="80">
        <v>-18.010000000000002</v>
      </c>
    </row>
    <row r="51" spans="2:28" ht="15.75" x14ac:dyDescent="0.25">
      <c r="B51" s="87">
        <f t="shared" si="1"/>
        <v>43964</v>
      </c>
      <c r="C51" s="128">
        <f t="shared" si="2"/>
        <v>-90.04</v>
      </c>
      <c r="D51" s="129"/>
      <c r="E51" s="84">
        <v>0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-16.920000000000002</v>
      </c>
      <c r="M51" s="79">
        <v>-8.9400000000000013</v>
      </c>
      <c r="N51" s="79">
        <v>-6.6400000000000006</v>
      </c>
      <c r="O51" s="79">
        <v>0</v>
      </c>
      <c r="P51" s="79">
        <v>-3.2100000000000009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-9.41</v>
      </c>
      <c r="W51" s="79">
        <v>-2.8200000000000003</v>
      </c>
      <c r="X51" s="79">
        <v>-2.0099999999999998</v>
      </c>
      <c r="Y51" s="79">
        <v>0</v>
      </c>
      <c r="Z51" s="79">
        <v>-10.24</v>
      </c>
      <c r="AA51" s="79">
        <v>-17.060000000000002</v>
      </c>
      <c r="AB51" s="80">
        <v>-12.790000000000001</v>
      </c>
    </row>
    <row r="52" spans="2:28" ht="15.75" x14ac:dyDescent="0.25">
      <c r="B52" s="87">
        <f t="shared" si="1"/>
        <v>43965</v>
      </c>
      <c r="C52" s="128">
        <f t="shared" si="2"/>
        <v>-74.05</v>
      </c>
      <c r="D52" s="129"/>
      <c r="E52" s="84">
        <v>0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-18.149999999999999</v>
      </c>
      <c r="M52" s="79">
        <v>-17.75</v>
      </c>
      <c r="N52" s="79">
        <v>-16.39</v>
      </c>
      <c r="O52" s="79">
        <v>-12.030000000000001</v>
      </c>
      <c r="P52" s="79">
        <v>0</v>
      </c>
      <c r="Q52" s="79">
        <v>0</v>
      </c>
      <c r="R52" s="79">
        <v>0</v>
      </c>
      <c r="S52" s="79">
        <v>-3.7600000000000016</v>
      </c>
      <c r="T52" s="79">
        <v>0</v>
      </c>
      <c r="U52" s="79">
        <v>-5.9700000000000024</v>
      </c>
      <c r="V52" s="79">
        <v>0</v>
      </c>
      <c r="W52" s="79">
        <v>0</v>
      </c>
      <c r="X52" s="79">
        <v>0</v>
      </c>
      <c r="Y52" s="79">
        <v>0</v>
      </c>
      <c r="Z52" s="79">
        <v>0</v>
      </c>
      <c r="AA52" s="79">
        <v>0</v>
      </c>
      <c r="AB52" s="80">
        <v>0</v>
      </c>
    </row>
    <row r="53" spans="2:28" ht="15.75" x14ac:dyDescent="0.25">
      <c r="B53" s="87">
        <f t="shared" si="1"/>
        <v>43966</v>
      </c>
      <c r="C53" s="128">
        <f t="shared" si="2"/>
        <v>-184.01</v>
      </c>
      <c r="D53" s="129"/>
      <c r="E53" s="84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-19.21</v>
      </c>
      <c r="M53" s="79">
        <v>-18.669999999999998</v>
      </c>
      <c r="N53" s="79">
        <v>-18.48</v>
      </c>
      <c r="O53" s="79">
        <v>-18.36</v>
      </c>
      <c r="P53" s="79">
        <v>-18.479999999999997</v>
      </c>
      <c r="Q53" s="79">
        <v>-18</v>
      </c>
      <c r="R53" s="79">
        <v>-18.04</v>
      </c>
      <c r="S53" s="79">
        <v>0</v>
      </c>
      <c r="T53" s="79">
        <v>0</v>
      </c>
      <c r="U53" s="79">
        <v>-13.96</v>
      </c>
      <c r="V53" s="79">
        <v>-18.47</v>
      </c>
      <c r="W53" s="79">
        <v>-18.489999999999998</v>
      </c>
      <c r="X53" s="79">
        <v>0</v>
      </c>
      <c r="Y53" s="79">
        <v>0</v>
      </c>
      <c r="Z53" s="79">
        <v>-3.4199999999999982</v>
      </c>
      <c r="AA53" s="79">
        <v>0</v>
      </c>
      <c r="AB53" s="80">
        <v>-0.42999999999999972</v>
      </c>
    </row>
    <row r="54" spans="2:28" ht="15.75" x14ac:dyDescent="0.25">
      <c r="B54" s="87">
        <f t="shared" si="1"/>
        <v>43967</v>
      </c>
      <c r="C54" s="128">
        <f t="shared" si="2"/>
        <v>-199.42000000000002</v>
      </c>
      <c r="D54" s="129"/>
      <c r="E54" s="84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-17.5</v>
      </c>
      <c r="M54" s="79">
        <v>-18.68</v>
      </c>
      <c r="N54" s="79">
        <v>-18.07</v>
      </c>
      <c r="O54" s="79">
        <v>-18.48</v>
      </c>
      <c r="P54" s="79">
        <v>-18.189999999999998</v>
      </c>
      <c r="Q54" s="79">
        <v>-18.150000000000002</v>
      </c>
      <c r="R54" s="79">
        <v>-9</v>
      </c>
      <c r="S54" s="79">
        <v>-16.68</v>
      </c>
      <c r="T54" s="79">
        <v>-17.29</v>
      </c>
      <c r="U54" s="79">
        <v>-10.519999999999998</v>
      </c>
      <c r="V54" s="79">
        <v>-18.579999999999998</v>
      </c>
      <c r="W54" s="79">
        <v>-4.1099999999999994</v>
      </c>
      <c r="X54" s="79">
        <v>0</v>
      </c>
      <c r="Y54" s="79">
        <v>-1.0500000000000007</v>
      </c>
      <c r="Z54" s="79">
        <v>-2.9699999999999989</v>
      </c>
      <c r="AA54" s="79">
        <v>0</v>
      </c>
      <c r="AB54" s="80">
        <v>-10.15</v>
      </c>
    </row>
    <row r="55" spans="2:28" ht="15.75" x14ac:dyDescent="0.25">
      <c r="B55" s="87">
        <f t="shared" si="1"/>
        <v>43968</v>
      </c>
      <c r="C55" s="128">
        <f t="shared" si="2"/>
        <v>-129.96</v>
      </c>
      <c r="D55" s="129"/>
      <c r="E55" s="84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-17.949999999999996</v>
      </c>
      <c r="M55" s="79">
        <v>-18.32</v>
      </c>
      <c r="N55" s="79">
        <v>-17.46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-10.93</v>
      </c>
      <c r="U55" s="79">
        <v>-8.81</v>
      </c>
      <c r="V55" s="79">
        <v>-6.1199999999999974</v>
      </c>
      <c r="W55" s="79">
        <v>0</v>
      </c>
      <c r="X55" s="79">
        <v>-1.2199999999999989</v>
      </c>
      <c r="Y55" s="79">
        <v>-17.770000000000003</v>
      </c>
      <c r="Z55" s="79">
        <v>-12.559999999999999</v>
      </c>
      <c r="AA55" s="79">
        <v>-3.8599999999999994</v>
      </c>
      <c r="AB55" s="80">
        <v>-14.959999999999999</v>
      </c>
    </row>
    <row r="56" spans="2:28" ht="15.75" x14ac:dyDescent="0.25">
      <c r="B56" s="87">
        <f t="shared" si="1"/>
        <v>43969</v>
      </c>
      <c r="C56" s="128">
        <f t="shared" si="2"/>
        <v>-135.01999999999998</v>
      </c>
      <c r="D56" s="129"/>
      <c r="E56" s="84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-18.149999999999999</v>
      </c>
      <c r="M56" s="79">
        <v>-18.21</v>
      </c>
      <c r="N56" s="79">
        <v>-18.14</v>
      </c>
      <c r="O56" s="79">
        <v>-18.099999999999998</v>
      </c>
      <c r="P56" s="79">
        <v>-18.55</v>
      </c>
      <c r="Q56" s="79">
        <v>-17.93</v>
      </c>
      <c r="R56" s="79">
        <v>-0.55999999999999872</v>
      </c>
      <c r="S56" s="79">
        <v>-1.2199999999999989</v>
      </c>
      <c r="T56" s="79">
        <v>0</v>
      </c>
      <c r="U56" s="79">
        <v>-8.98</v>
      </c>
      <c r="V56" s="79">
        <v>-7.1700000000000017</v>
      </c>
      <c r="W56" s="79">
        <v>0</v>
      </c>
      <c r="X56" s="79">
        <v>-4</v>
      </c>
      <c r="Y56" s="79">
        <v>0</v>
      </c>
      <c r="Z56" s="79">
        <v>0</v>
      </c>
      <c r="AA56" s="79">
        <v>-0.28999999999999915</v>
      </c>
      <c r="AB56" s="80">
        <v>-3.7199999999999989</v>
      </c>
    </row>
    <row r="57" spans="2:28" ht="15.75" x14ac:dyDescent="0.25">
      <c r="B57" s="87">
        <f t="shared" si="1"/>
        <v>43970</v>
      </c>
      <c r="C57" s="128">
        <f t="shared" si="2"/>
        <v>-223.32</v>
      </c>
      <c r="D57" s="129"/>
      <c r="E57" s="84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-18.77</v>
      </c>
      <c r="M57" s="79">
        <v>-18.32</v>
      </c>
      <c r="N57" s="79">
        <v>-18.36</v>
      </c>
      <c r="O57" s="79">
        <v>-18.259999999999998</v>
      </c>
      <c r="P57" s="79">
        <v>-18.259999999999998</v>
      </c>
      <c r="Q57" s="79">
        <v>-18.310000000000002</v>
      </c>
      <c r="R57" s="79">
        <v>-13.450000000000001</v>
      </c>
      <c r="S57" s="79">
        <v>0</v>
      </c>
      <c r="T57" s="79">
        <v>-11.890000000000002</v>
      </c>
      <c r="U57" s="79">
        <v>-9.7899999999999991</v>
      </c>
      <c r="V57" s="79">
        <v>-18.02</v>
      </c>
      <c r="W57" s="79">
        <v>-15.110000000000001</v>
      </c>
      <c r="X57" s="79">
        <v>-2.8299999999999983</v>
      </c>
      <c r="Y57" s="79">
        <v>-18.479999999999997</v>
      </c>
      <c r="Z57" s="79">
        <v>-14.35</v>
      </c>
      <c r="AA57" s="79">
        <v>-0.96999999999999886</v>
      </c>
      <c r="AB57" s="80">
        <v>-8.1500000000000021</v>
      </c>
    </row>
    <row r="58" spans="2:28" ht="15.75" x14ac:dyDescent="0.25">
      <c r="B58" s="87">
        <f t="shared" si="1"/>
        <v>43971</v>
      </c>
      <c r="C58" s="128">
        <f t="shared" si="2"/>
        <v>-184.93999999999997</v>
      </c>
      <c r="D58" s="129"/>
      <c r="E58" s="84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-18.899999999999999</v>
      </c>
      <c r="M58" s="79">
        <v>-18.259999999999998</v>
      </c>
      <c r="N58" s="79">
        <v>-18.37</v>
      </c>
      <c r="O58" s="79">
        <v>-18.37</v>
      </c>
      <c r="P58" s="79">
        <v>-18.259999999999998</v>
      </c>
      <c r="Q58" s="79">
        <v>-15.620000000000001</v>
      </c>
      <c r="R58" s="79">
        <v>-16.32</v>
      </c>
      <c r="S58" s="79">
        <v>0</v>
      </c>
      <c r="T58" s="79">
        <v>0</v>
      </c>
      <c r="U58" s="79">
        <v>-10.469999999999999</v>
      </c>
      <c r="V58" s="79">
        <v>-12.750000000000004</v>
      </c>
      <c r="W58" s="79">
        <v>-7.1000000000000014</v>
      </c>
      <c r="X58" s="79">
        <v>0</v>
      </c>
      <c r="Y58" s="79">
        <v>0</v>
      </c>
      <c r="Z58" s="79">
        <v>-8.36</v>
      </c>
      <c r="AA58" s="79">
        <v>-6.0300000000000011</v>
      </c>
      <c r="AB58" s="80">
        <v>-16.130000000000003</v>
      </c>
    </row>
    <row r="59" spans="2:28" ht="15.75" x14ac:dyDescent="0.25">
      <c r="B59" s="87">
        <f t="shared" si="1"/>
        <v>43972</v>
      </c>
      <c r="C59" s="128">
        <f t="shared" si="2"/>
        <v>-173.19</v>
      </c>
      <c r="D59" s="129"/>
      <c r="E59" s="84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-18.48</v>
      </c>
      <c r="M59" s="79">
        <v>-18.28</v>
      </c>
      <c r="N59" s="79">
        <v>-18.009999999999998</v>
      </c>
      <c r="O59" s="79">
        <v>-18.159999999999997</v>
      </c>
      <c r="P59" s="79">
        <v>-18.25</v>
      </c>
      <c r="Q59" s="79">
        <v>-18.25</v>
      </c>
      <c r="R59" s="79">
        <v>-8.7100000000000009</v>
      </c>
      <c r="S59" s="79">
        <v>0</v>
      </c>
      <c r="T59" s="79">
        <v>0</v>
      </c>
      <c r="U59" s="79">
        <v>-1.6400000000000006</v>
      </c>
      <c r="V59" s="79">
        <v>-10.989999999999998</v>
      </c>
      <c r="W59" s="79">
        <v>0</v>
      </c>
      <c r="X59" s="79">
        <v>0</v>
      </c>
      <c r="Y59" s="79">
        <v>-11.71</v>
      </c>
      <c r="Z59" s="79">
        <v>-8.1999999999999993</v>
      </c>
      <c r="AA59" s="79">
        <v>-18.579999999999998</v>
      </c>
      <c r="AB59" s="80">
        <v>-3.9299999999999997</v>
      </c>
    </row>
    <row r="60" spans="2:28" ht="15.75" x14ac:dyDescent="0.25">
      <c r="B60" s="87">
        <f t="shared" si="1"/>
        <v>43973</v>
      </c>
      <c r="C60" s="128">
        <f t="shared" si="2"/>
        <v>-233.85000000000002</v>
      </c>
      <c r="D60" s="129"/>
      <c r="E60" s="84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-19.369999999999997</v>
      </c>
      <c r="M60" s="79">
        <v>-18.310000000000002</v>
      </c>
      <c r="N60" s="79">
        <v>-18.259999999999998</v>
      </c>
      <c r="O60" s="79">
        <v>-18.68</v>
      </c>
      <c r="P60" s="79">
        <v>-17.990000000000002</v>
      </c>
      <c r="Q60" s="79">
        <v>-17.72</v>
      </c>
      <c r="R60" s="79">
        <v>-18.77</v>
      </c>
      <c r="S60" s="79">
        <v>-18.71</v>
      </c>
      <c r="T60" s="79">
        <v>-16.87</v>
      </c>
      <c r="U60" s="79">
        <v>-17.600000000000001</v>
      </c>
      <c r="V60" s="79">
        <v>-18.419999999999998</v>
      </c>
      <c r="W60" s="79">
        <v>-18.439999999999998</v>
      </c>
      <c r="X60" s="79">
        <v>-10.709999999999999</v>
      </c>
      <c r="Y60" s="79">
        <v>-4</v>
      </c>
      <c r="Z60" s="79">
        <v>0</v>
      </c>
      <c r="AA60" s="79">
        <v>0</v>
      </c>
      <c r="AB60" s="80">
        <v>0</v>
      </c>
    </row>
    <row r="61" spans="2:28" ht="15.75" x14ac:dyDescent="0.25">
      <c r="B61" s="87">
        <f t="shared" si="1"/>
        <v>43974</v>
      </c>
      <c r="C61" s="128">
        <f t="shared" si="2"/>
        <v>-117.77999999999997</v>
      </c>
      <c r="D61" s="129"/>
      <c r="E61" s="84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-18.04</v>
      </c>
      <c r="M61" s="79">
        <v>-18</v>
      </c>
      <c r="N61" s="79">
        <v>-17.990000000000002</v>
      </c>
      <c r="O61" s="79">
        <v>-18.619999999999997</v>
      </c>
      <c r="P61" s="79">
        <v>-7.3300000000000018</v>
      </c>
      <c r="Q61" s="79">
        <v>-1.6999999999999993</v>
      </c>
      <c r="R61" s="79">
        <v>0</v>
      </c>
      <c r="S61" s="79">
        <v>-0.35000000000000142</v>
      </c>
      <c r="T61" s="79">
        <v>0</v>
      </c>
      <c r="U61" s="79">
        <v>-12.759999999999998</v>
      </c>
      <c r="V61" s="79">
        <v>-11.6</v>
      </c>
      <c r="W61" s="79">
        <v>0</v>
      </c>
      <c r="X61" s="79">
        <v>0</v>
      </c>
      <c r="Y61" s="79">
        <v>-1.2699999999999996</v>
      </c>
      <c r="Z61" s="79">
        <v>-0.67999999999999972</v>
      </c>
      <c r="AA61" s="79">
        <v>0</v>
      </c>
      <c r="AB61" s="80">
        <v>-9.44</v>
      </c>
    </row>
    <row r="62" spans="2:28" ht="15.75" x14ac:dyDescent="0.25">
      <c r="B62" s="87">
        <f t="shared" si="1"/>
        <v>43975</v>
      </c>
      <c r="C62" s="128">
        <f t="shared" si="2"/>
        <v>-223.93</v>
      </c>
      <c r="D62" s="129"/>
      <c r="E62" s="84"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-18.29</v>
      </c>
      <c r="M62" s="79">
        <v>-18.7</v>
      </c>
      <c r="N62" s="79">
        <v>-16.97</v>
      </c>
      <c r="O62" s="79">
        <v>0</v>
      </c>
      <c r="P62" s="79">
        <v>0</v>
      </c>
      <c r="Q62" s="79">
        <v>-9.1500000000000021</v>
      </c>
      <c r="R62" s="79">
        <v>-11.46</v>
      </c>
      <c r="S62" s="79">
        <v>-13.479999999999999</v>
      </c>
      <c r="T62" s="79">
        <v>-14.050000000000002</v>
      </c>
      <c r="U62" s="79">
        <v>-18.05</v>
      </c>
      <c r="V62" s="79">
        <v>-18.670000000000002</v>
      </c>
      <c r="W62" s="79">
        <v>-16.630000000000003</v>
      </c>
      <c r="X62" s="79">
        <v>-15.09</v>
      </c>
      <c r="Y62" s="79">
        <v>0</v>
      </c>
      <c r="Z62" s="79">
        <v>-16.329999999999998</v>
      </c>
      <c r="AA62" s="79">
        <v>-18.229999999999997</v>
      </c>
      <c r="AB62" s="80">
        <v>-18.829999999999998</v>
      </c>
    </row>
    <row r="63" spans="2:28" ht="15.75" x14ac:dyDescent="0.25">
      <c r="B63" s="87">
        <f t="shared" si="1"/>
        <v>43976</v>
      </c>
      <c r="C63" s="128">
        <f t="shared" si="2"/>
        <v>-107.67</v>
      </c>
      <c r="D63" s="129"/>
      <c r="E63" s="84">
        <v>-7.8999999999999986</v>
      </c>
      <c r="F63" s="79">
        <v>-7.9499999999999993</v>
      </c>
      <c r="G63" s="79">
        <v>-7.870000000000001</v>
      </c>
      <c r="H63" s="79">
        <v>-7.8599999999999994</v>
      </c>
      <c r="I63" s="79">
        <v>-7.91</v>
      </c>
      <c r="J63" s="79">
        <v>-7.9200000000000017</v>
      </c>
      <c r="K63" s="79">
        <v>-7.5399999999999991</v>
      </c>
      <c r="L63" s="79">
        <v>-19.41</v>
      </c>
      <c r="M63" s="79">
        <v>-5.0299999999999976</v>
      </c>
      <c r="N63" s="79">
        <v>-1.7899999999999991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-11.780000000000001</v>
      </c>
      <c r="U63" s="79">
        <v>0</v>
      </c>
      <c r="V63" s="79">
        <v>-5.7800000000000011</v>
      </c>
      <c r="W63" s="79">
        <v>-7.2399999999999984</v>
      </c>
      <c r="X63" s="79">
        <v>0</v>
      </c>
      <c r="Y63" s="79">
        <v>0</v>
      </c>
      <c r="Z63" s="79">
        <v>-1.6899999999999995</v>
      </c>
      <c r="AA63" s="79">
        <v>0</v>
      </c>
      <c r="AB63" s="80">
        <v>0</v>
      </c>
    </row>
    <row r="64" spans="2:28" ht="15.75" x14ac:dyDescent="0.25">
      <c r="B64" s="87">
        <f t="shared" si="1"/>
        <v>43977</v>
      </c>
      <c r="C64" s="128">
        <f t="shared" si="2"/>
        <v>-82.2</v>
      </c>
      <c r="D64" s="129"/>
      <c r="E64" s="84">
        <v>-2.6300000000000008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-5.82</v>
      </c>
      <c r="O64" s="79">
        <v>0</v>
      </c>
      <c r="P64" s="79">
        <v>-5.4699999999999989</v>
      </c>
      <c r="Q64" s="79">
        <v>-3</v>
      </c>
      <c r="R64" s="79">
        <v>-8.3500000000000014</v>
      </c>
      <c r="S64" s="79">
        <v>-5.620000000000001</v>
      </c>
      <c r="T64" s="79">
        <v>-13.210000000000003</v>
      </c>
      <c r="U64" s="79">
        <v>-6.7199999999999989</v>
      </c>
      <c r="V64" s="79">
        <v>0</v>
      </c>
      <c r="W64" s="79">
        <v>0</v>
      </c>
      <c r="X64" s="79">
        <v>0</v>
      </c>
      <c r="Y64" s="79">
        <v>0</v>
      </c>
      <c r="Z64" s="79">
        <v>-17.16</v>
      </c>
      <c r="AA64" s="79">
        <v>0</v>
      </c>
      <c r="AB64" s="80">
        <v>-14.219999999999999</v>
      </c>
    </row>
    <row r="65" spans="2:28" ht="15.75" x14ac:dyDescent="0.25">
      <c r="B65" s="87">
        <f t="shared" si="1"/>
        <v>43978</v>
      </c>
      <c r="C65" s="128">
        <f t="shared" si="2"/>
        <v>-49.489999999999995</v>
      </c>
      <c r="D65" s="129"/>
      <c r="E65" s="84">
        <v>-2.2200000000000006</v>
      </c>
      <c r="F65" s="79">
        <v>-5.5500000000000007</v>
      </c>
      <c r="G65" s="79">
        <v>0</v>
      </c>
      <c r="H65" s="79">
        <v>-1.6600000000000001</v>
      </c>
      <c r="I65" s="79">
        <v>0</v>
      </c>
      <c r="J65" s="79">
        <v>0</v>
      </c>
      <c r="K65" s="79">
        <v>0</v>
      </c>
      <c r="L65" s="79">
        <v>-6.5499999999999989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-12.16</v>
      </c>
      <c r="U65" s="79">
        <v>-10.929999999999996</v>
      </c>
      <c r="V65" s="79">
        <v>-10.420000000000002</v>
      </c>
      <c r="W65" s="79">
        <v>0</v>
      </c>
      <c r="X65" s="79">
        <v>0</v>
      </c>
      <c r="Y65" s="79">
        <v>0</v>
      </c>
      <c r="Z65" s="79">
        <v>0</v>
      </c>
      <c r="AA65" s="79">
        <v>0</v>
      </c>
      <c r="AB65" s="80">
        <v>0</v>
      </c>
    </row>
    <row r="66" spans="2:28" ht="15.75" x14ac:dyDescent="0.25">
      <c r="B66" s="87">
        <f t="shared" si="1"/>
        <v>43979</v>
      </c>
      <c r="C66" s="128">
        <f t="shared" si="2"/>
        <v>-73.94</v>
      </c>
      <c r="D66" s="129"/>
      <c r="E66" s="84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-6.0299999999999994</v>
      </c>
      <c r="P66" s="79">
        <v>-6.3000000000000007</v>
      </c>
      <c r="Q66" s="79">
        <v>0</v>
      </c>
      <c r="R66" s="79">
        <v>0</v>
      </c>
      <c r="S66" s="79">
        <v>-16.490000000000002</v>
      </c>
      <c r="T66" s="79">
        <v>-11.49</v>
      </c>
      <c r="U66" s="79">
        <v>0</v>
      </c>
      <c r="V66" s="79">
        <v>-17.079999999999998</v>
      </c>
      <c r="W66" s="79">
        <v>0</v>
      </c>
      <c r="X66" s="79">
        <v>-16.55</v>
      </c>
      <c r="Y66" s="79">
        <v>0</v>
      </c>
      <c r="Z66" s="79">
        <v>0</v>
      </c>
      <c r="AA66" s="79">
        <v>0</v>
      </c>
      <c r="AB66" s="80">
        <v>0</v>
      </c>
    </row>
    <row r="67" spans="2:28" ht="15.75" x14ac:dyDescent="0.25">
      <c r="B67" s="87">
        <f t="shared" si="1"/>
        <v>43980</v>
      </c>
      <c r="C67" s="128">
        <f t="shared" si="2"/>
        <v>-49.93</v>
      </c>
      <c r="D67" s="129"/>
      <c r="E67" s="84">
        <v>0</v>
      </c>
      <c r="F67" s="79">
        <v>0</v>
      </c>
      <c r="G67" s="79">
        <v>0</v>
      </c>
      <c r="H67" s="79">
        <v>0</v>
      </c>
      <c r="I67" s="79">
        <v>0</v>
      </c>
      <c r="J67" s="79">
        <v>0</v>
      </c>
      <c r="K67" s="79">
        <v>0</v>
      </c>
      <c r="L67" s="79">
        <v>-3.8200000000000003</v>
      </c>
      <c r="M67" s="79">
        <v>0</v>
      </c>
      <c r="N67" s="79">
        <v>-0.41000000000000014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-2.0999999999999979</v>
      </c>
      <c r="U67" s="79">
        <v>0</v>
      </c>
      <c r="V67" s="79">
        <v>-11.969999999999999</v>
      </c>
      <c r="W67" s="79">
        <v>-0.21000000000000085</v>
      </c>
      <c r="X67" s="79">
        <v>0</v>
      </c>
      <c r="Y67" s="79">
        <v>-8.52</v>
      </c>
      <c r="Z67" s="79">
        <v>-9.5500000000000007</v>
      </c>
      <c r="AA67" s="79">
        <v>0</v>
      </c>
      <c r="AB67" s="80">
        <v>-13.350000000000003</v>
      </c>
    </row>
    <row r="68" spans="2:28" ht="15.75" x14ac:dyDescent="0.25">
      <c r="B68" s="87">
        <f t="shared" si="1"/>
        <v>43981</v>
      </c>
      <c r="C68" s="128">
        <f t="shared" si="2"/>
        <v>-13.14</v>
      </c>
      <c r="D68" s="129"/>
      <c r="E68" s="84">
        <v>0</v>
      </c>
      <c r="F68" s="79">
        <v>0</v>
      </c>
      <c r="G68" s="79">
        <v>0</v>
      </c>
      <c r="H68" s="79">
        <v>0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-0.94999999999999929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-12.190000000000001</v>
      </c>
      <c r="AA68" s="79">
        <v>0</v>
      </c>
      <c r="AB68" s="80">
        <v>0</v>
      </c>
    </row>
    <row r="69" spans="2:28" ht="16.5" thickBot="1" x14ac:dyDescent="0.3">
      <c r="B69" s="88">
        <f t="shared" si="1"/>
        <v>43982</v>
      </c>
      <c r="C69" s="130">
        <f>SUM(E69:AB69)</f>
        <v>-74.109999999999985</v>
      </c>
      <c r="D69" s="131"/>
      <c r="E69" s="85">
        <v>-0.87000000000000099</v>
      </c>
      <c r="F69" s="81">
        <v>-1.4800000000000004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-10.969999999999999</v>
      </c>
      <c r="R69" s="81">
        <v>-14.16</v>
      </c>
      <c r="S69" s="81">
        <v>-1.4899999999999984</v>
      </c>
      <c r="T69" s="81">
        <v>-2.4299999999999979</v>
      </c>
      <c r="U69" s="81">
        <v>-0.57000000000000028</v>
      </c>
      <c r="V69" s="81">
        <v>-3.8599999999999994</v>
      </c>
      <c r="W69" s="81">
        <v>0</v>
      </c>
      <c r="X69" s="81">
        <v>0</v>
      </c>
      <c r="Y69" s="81">
        <v>-12.630000000000003</v>
      </c>
      <c r="Z69" s="81">
        <v>-7.82</v>
      </c>
      <c r="AA69" s="81">
        <v>-0.73999999999999844</v>
      </c>
      <c r="AB69" s="82">
        <v>-17.089999999999996</v>
      </c>
    </row>
    <row r="70" spans="2:28" x14ac:dyDescent="0.25">
      <c r="B70" s="89" t="s">
        <v>44</v>
      </c>
      <c r="C70" s="51">
        <f>SUM(C39:D69)</f>
        <v>-4419.46</v>
      </c>
    </row>
    <row r="71" spans="2:28" ht="15.75" thickBot="1" x14ac:dyDescent="0.3"/>
    <row r="72" spans="2:28" ht="24.75" customHeight="1" thickBot="1" x14ac:dyDescent="0.4">
      <c r="B72" s="132" t="s">
        <v>35</v>
      </c>
      <c r="C72" s="134" t="s">
        <v>36</v>
      </c>
      <c r="D72" s="135"/>
      <c r="E72" s="138" t="s">
        <v>39</v>
      </c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40"/>
    </row>
    <row r="73" spans="2:28" ht="15.75" customHeight="1" thickBot="1" x14ac:dyDescent="0.3">
      <c r="B73" s="133"/>
      <c r="C73" s="136"/>
      <c r="D73" s="137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6.5" thickBot="1" x14ac:dyDescent="0.3">
      <c r="B74" s="33">
        <f>B39</f>
        <v>43952</v>
      </c>
      <c r="C74" s="69">
        <f>SUMIF(E74:AB74,"&gt;0")</f>
        <v>3.2399999999999984</v>
      </c>
      <c r="D74" s="70">
        <f>SUMIF(E74:AB74,"&lt;0")</f>
        <v>-265.08</v>
      </c>
      <c r="E74" s="76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-18.100000000000001</v>
      </c>
      <c r="M74" s="77">
        <v>-21.759999999999998</v>
      </c>
      <c r="N74" s="77">
        <v>-19</v>
      </c>
      <c r="O74" s="77">
        <v>-18.34</v>
      </c>
      <c r="P74" s="77">
        <v>-18.25</v>
      </c>
      <c r="Q74" s="77">
        <v>-18.53</v>
      </c>
      <c r="R74" s="77">
        <v>-18.279999999999998</v>
      </c>
      <c r="S74" s="77">
        <v>3.2399999999999984</v>
      </c>
      <c r="T74" s="77">
        <v>-12.269999999999998</v>
      </c>
      <c r="U74" s="77">
        <v>-15.14</v>
      </c>
      <c r="V74" s="77">
        <v>-17.380000000000003</v>
      </c>
      <c r="W74" s="77">
        <v>-17.290000000000003</v>
      </c>
      <c r="X74" s="77">
        <v>-18.119999999999997</v>
      </c>
      <c r="Y74" s="77">
        <v>-17.440000000000001</v>
      </c>
      <c r="Z74" s="77">
        <v>-17.45</v>
      </c>
      <c r="AA74" s="77">
        <v>-16.68</v>
      </c>
      <c r="AB74" s="78">
        <v>-1.0499999999999972</v>
      </c>
    </row>
    <row r="75" spans="2:28" ht="16.5" thickBot="1" x14ac:dyDescent="0.3">
      <c r="B75" s="34">
        <f t="shared" ref="B75:B104" si="3">B40</f>
        <v>43953</v>
      </c>
      <c r="C75" s="71">
        <f t="shared" ref="C75:C104" si="4">SUMIF(E75:AB75,"&gt;0")</f>
        <v>111.67000000000002</v>
      </c>
      <c r="D75" s="72">
        <f t="shared" ref="D75:D104" si="5">SUMIF(E75:AB75,"&lt;0")</f>
        <v>-82.7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-18.5</v>
      </c>
      <c r="M75" s="79">
        <v>-18.589999999999996</v>
      </c>
      <c r="N75" s="79">
        <v>-18.57</v>
      </c>
      <c r="O75" s="79">
        <v>0.46999999999999886</v>
      </c>
      <c r="P75" s="79">
        <v>17.579999999999998</v>
      </c>
      <c r="Q75" s="79">
        <v>18.34</v>
      </c>
      <c r="R75" s="79">
        <v>15.150000000000002</v>
      </c>
      <c r="S75" s="79">
        <v>3.110000000000003</v>
      </c>
      <c r="T75" s="79">
        <v>-11.340000000000002</v>
      </c>
      <c r="U75" s="79">
        <v>6.0700000000000038</v>
      </c>
      <c r="V75" s="79">
        <v>14.970000000000002</v>
      </c>
      <c r="W75" s="79">
        <v>17.47</v>
      </c>
      <c r="X75" s="79">
        <v>-3.0300000000000011</v>
      </c>
      <c r="Y75" s="79">
        <v>5.4799999999999969</v>
      </c>
      <c r="Z75" s="79">
        <v>-10.560000000000002</v>
      </c>
      <c r="AA75" s="79">
        <v>13.029999999999998</v>
      </c>
      <c r="AB75" s="80">
        <v>-2.110000000000003</v>
      </c>
    </row>
    <row r="76" spans="2:28" ht="16.5" thickBot="1" x14ac:dyDescent="0.3">
      <c r="B76" s="34">
        <f t="shared" si="3"/>
        <v>43954</v>
      </c>
      <c r="C76" s="71">
        <f t="shared" si="4"/>
        <v>117.44</v>
      </c>
      <c r="D76" s="72">
        <f t="shared" si="5"/>
        <v>-76.430000000000007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-19.14</v>
      </c>
      <c r="M76" s="79">
        <v>-18.809999999999999</v>
      </c>
      <c r="N76" s="79">
        <v>-2.7799999999999976</v>
      </c>
      <c r="O76" s="79">
        <v>17.579999999999998</v>
      </c>
      <c r="P76" s="79">
        <v>15.859999999999996</v>
      </c>
      <c r="Q76" s="79">
        <v>15.049999999999997</v>
      </c>
      <c r="R76" s="79">
        <v>17.939999999999998</v>
      </c>
      <c r="S76" s="79">
        <v>9.8000000000000007</v>
      </c>
      <c r="T76" s="79">
        <v>-18.11</v>
      </c>
      <c r="U76" s="79">
        <v>-4.129999999999999</v>
      </c>
      <c r="V76" s="79">
        <v>-3.8399999999999963</v>
      </c>
      <c r="W76" s="79">
        <v>17.650000000000002</v>
      </c>
      <c r="X76" s="79">
        <v>6.1000000000000014</v>
      </c>
      <c r="Y76" s="79">
        <v>17.460000000000004</v>
      </c>
      <c r="Z76" s="79">
        <v>-2.2100000000000009</v>
      </c>
      <c r="AA76" s="79">
        <v>-3.25</v>
      </c>
      <c r="AB76" s="80">
        <v>-4.16</v>
      </c>
    </row>
    <row r="77" spans="2:28" ht="16.5" thickBot="1" x14ac:dyDescent="0.3">
      <c r="B77" s="34">
        <f t="shared" si="3"/>
        <v>43955</v>
      </c>
      <c r="C77" s="71">
        <f t="shared" si="4"/>
        <v>81.779999999999987</v>
      </c>
      <c r="D77" s="72">
        <f t="shared" si="5"/>
        <v>-133.79000000000002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-17.579999999999998</v>
      </c>
      <c r="M77" s="79">
        <v>-18.34</v>
      </c>
      <c r="N77" s="79">
        <v>-18.29</v>
      </c>
      <c r="O77" s="79">
        <v>-18.45</v>
      </c>
      <c r="P77" s="79">
        <v>-18.050000000000004</v>
      </c>
      <c r="Q77" s="79">
        <v>-15.829999999999998</v>
      </c>
      <c r="R77" s="79">
        <v>-2.2600000000000016</v>
      </c>
      <c r="S77" s="79">
        <v>13.419999999999998</v>
      </c>
      <c r="T77" s="79">
        <v>3.129999999999999</v>
      </c>
      <c r="U77" s="79">
        <v>-10.62</v>
      </c>
      <c r="V77" s="79">
        <v>-5.3400000000000034</v>
      </c>
      <c r="W77" s="79">
        <v>10.73</v>
      </c>
      <c r="X77" s="79">
        <v>17.62</v>
      </c>
      <c r="Y77" s="79">
        <v>15.48</v>
      </c>
      <c r="Z77" s="79">
        <v>-9.0300000000000011</v>
      </c>
      <c r="AA77" s="79">
        <v>10.879999999999999</v>
      </c>
      <c r="AB77" s="80">
        <v>10.52</v>
      </c>
    </row>
    <row r="78" spans="2:28" ht="16.5" thickBot="1" x14ac:dyDescent="0.3">
      <c r="B78" s="34">
        <f t="shared" si="3"/>
        <v>43956</v>
      </c>
      <c r="C78" s="71">
        <f t="shared" si="4"/>
        <v>53.190000000000005</v>
      </c>
      <c r="D78" s="72">
        <f t="shared" si="5"/>
        <v>-182.04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-17.439999999999998</v>
      </c>
      <c r="M78" s="79">
        <v>-18.669999999999998</v>
      </c>
      <c r="N78" s="79">
        <v>-18.79</v>
      </c>
      <c r="O78" s="79">
        <v>-18.760000000000002</v>
      </c>
      <c r="P78" s="79">
        <v>-18.810000000000002</v>
      </c>
      <c r="Q78" s="79">
        <v>-18.939999999999998</v>
      </c>
      <c r="R78" s="79">
        <v>-18.580000000000002</v>
      </c>
      <c r="S78" s="79">
        <v>14.420000000000002</v>
      </c>
      <c r="T78" s="79">
        <v>-7.01</v>
      </c>
      <c r="U78" s="79">
        <v>-11.36</v>
      </c>
      <c r="V78" s="79">
        <v>-11.359999999999998</v>
      </c>
      <c r="W78" s="79">
        <v>14.450000000000003</v>
      </c>
      <c r="X78" s="79">
        <v>15.669999999999998</v>
      </c>
      <c r="Y78" s="79">
        <v>-3.5</v>
      </c>
      <c r="Z78" s="79">
        <v>-14.73</v>
      </c>
      <c r="AA78" s="79">
        <v>8.6499999999999986</v>
      </c>
      <c r="AB78" s="80">
        <v>-4.0899999999999963</v>
      </c>
    </row>
    <row r="79" spans="2:28" ht="16.5" thickBot="1" x14ac:dyDescent="0.3">
      <c r="B79" s="34">
        <f t="shared" si="3"/>
        <v>43957</v>
      </c>
      <c r="C79" s="71">
        <f t="shared" si="4"/>
        <v>102.73</v>
      </c>
      <c r="D79" s="72">
        <f t="shared" si="5"/>
        <v>-95.88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-18.72</v>
      </c>
      <c r="M79" s="79">
        <v>-18.010000000000002</v>
      </c>
      <c r="N79" s="79">
        <v>-18.630000000000003</v>
      </c>
      <c r="O79" s="79">
        <v>-5.82</v>
      </c>
      <c r="P79" s="79">
        <v>12.380000000000006</v>
      </c>
      <c r="Q79" s="79">
        <v>4.0799999999999983</v>
      </c>
      <c r="R79" s="79">
        <v>18.089999999999996</v>
      </c>
      <c r="S79" s="79">
        <v>19.540000000000003</v>
      </c>
      <c r="T79" s="79">
        <v>-0.76000000000000156</v>
      </c>
      <c r="U79" s="79">
        <v>-8.2100000000000009</v>
      </c>
      <c r="V79" s="79">
        <v>16.929999999999996</v>
      </c>
      <c r="W79" s="79">
        <v>17.509999999999998</v>
      </c>
      <c r="X79" s="79">
        <v>13.95</v>
      </c>
      <c r="Y79" s="79">
        <v>-16.060000000000002</v>
      </c>
      <c r="Z79" s="79">
        <v>-2.3800000000000008</v>
      </c>
      <c r="AA79" s="79">
        <v>-7.2899999999999991</v>
      </c>
      <c r="AB79" s="80">
        <v>0.25000000000000178</v>
      </c>
    </row>
    <row r="80" spans="2:28" ht="16.5" thickBot="1" x14ac:dyDescent="0.3">
      <c r="B80" s="34">
        <f t="shared" si="3"/>
        <v>43958</v>
      </c>
      <c r="C80" s="71">
        <f t="shared" si="4"/>
        <v>116.92</v>
      </c>
      <c r="D80" s="72">
        <f t="shared" si="5"/>
        <v>-88.199999999999989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-19.419999999999998</v>
      </c>
      <c r="M80" s="79">
        <v>-18.52</v>
      </c>
      <c r="N80" s="79">
        <v>-17.849999999999998</v>
      </c>
      <c r="O80" s="79">
        <v>-11.660000000000002</v>
      </c>
      <c r="P80" s="79">
        <v>5.4700000000000024</v>
      </c>
      <c r="Q80" s="79">
        <v>20.58</v>
      </c>
      <c r="R80" s="79">
        <v>21.77</v>
      </c>
      <c r="S80" s="79">
        <v>8.3100000000000041</v>
      </c>
      <c r="T80" s="79">
        <v>-10.099999999999998</v>
      </c>
      <c r="U80" s="79">
        <v>-7.9400000000000013</v>
      </c>
      <c r="V80" s="79">
        <v>21.229999999999997</v>
      </c>
      <c r="W80" s="79">
        <v>20.02</v>
      </c>
      <c r="X80" s="79">
        <v>11.64</v>
      </c>
      <c r="Y80" s="79">
        <v>1.4000000000000004</v>
      </c>
      <c r="Z80" s="79">
        <v>-2.6199999999999992</v>
      </c>
      <c r="AA80" s="79">
        <v>6.4999999999999964</v>
      </c>
      <c r="AB80" s="80">
        <v>-9.0000000000001634E-2</v>
      </c>
    </row>
    <row r="81" spans="2:28" ht="16.5" thickBot="1" x14ac:dyDescent="0.3">
      <c r="B81" s="34">
        <f t="shared" si="3"/>
        <v>43959</v>
      </c>
      <c r="C81" s="71">
        <f t="shared" si="4"/>
        <v>14.469999999999999</v>
      </c>
      <c r="D81" s="72">
        <f t="shared" si="5"/>
        <v>-253.21999999999997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-17.86</v>
      </c>
      <c r="M81" s="79">
        <v>-18.549999999999997</v>
      </c>
      <c r="N81" s="79">
        <v>-17.98</v>
      </c>
      <c r="O81" s="79">
        <v>-18.53</v>
      </c>
      <c r="P81" s="79">
        <v>-18.3</v>
      </c>
      <c r="Q81" s="79">
        <v>-18.66</v>
      </c>
      <c r="R81" s="79">
        <v>-18.479999999999997</v>
      </c>
      <c r="S81" s="79">
        <v>-18.690000000000001</v>
      </c>
      <c r="T81" s="79">
        <v>-17.849999999999998</v>
      </c>
      <c r="U81" s="79">
        <v>-18.21</v>
      </c>
      <c r="V81" s="79">
        <v>-18.670000000000002</v>
      </c>
      <c r="W81" s="79">
        <v>-17.34</v>
      </c>
      <c r="X81" s="79">
        <v>-3.0100000000000016</v>
      </c>
      <c r="Y81" s="79">
        <v>14.469999999999999</v>
      </c>
      <c r="Z81" s="79">
        <v>-0.59999999999999787</v>
      </c>
      <c r="AA81" s="79">
        <v>-16.549999999999997</v>
      </c>
      <c r="AB81" s="80">
        <v>-13.940000000000001</v>
      </c>
    </row>
    <row r="82" spans="2:28" ht="16.5" thickBot="1" x14ac:dyDescent="0.3">
      <c r="B82" s="34">
        <f t="shared" si="3"/>
        <v>43960</v>
      </c>
      <c r="C82" s="71">
        <f t="shared" si="4"/>
        <v>23.919999999999998</v>
      </c>
      <c r="D82" s="72">
        <f t="shared" si="5"/>
        <v>-244.46999999999997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-18.18</v>
      </c>
      <c r="M82" s="79">
        <v>-18.549999999999997</v>
      </c>
      <c r="N82" s="79">
        <v>-18.669999999999998</v>
      </c>
      <c r="O82" s="79">
        <v>-18.869999999999997</v>
      </c>
      <c r="P82" s="79">
        <v>-18.93</v>
      </c>
      <c r="Q82" s="79">
        <v>-18.759999999999998</v>
      </c>
      <c r="R82" s="79">
        <v>-18.760000000000002</v>
      </c>
      <c r="S82" s="79">
        <v>8.6499999999999986</v>
      </c>
      <c r="T82" s="79">
        <v>-3.8599999999999994</v>
      </c>
      <c r="U82" s="79">
        <v>-18.649999999999999</v>
      </c>
      <c r="V82" s="79">
        <v>-18.509999999999998</v>
      </c>
      <c r="W82" s="79">
        <v>-19.060000000000002</v>
      </c>
      <c r="X82" s="79">
        <v>-18.059999999999999</v>
      </c>
      <c r="Y82" s="79">
        <v>12.46</v>
      </c>
      <c r="Z82" s="79">
        <v>2.8099999999999987</v>
      </c>
      <c r="AA82" s="79">
        <v>-17.82</v>
      </c>
      <c r="AB82" s="80">
        <v>-17.79</v>
      </c>
    </row>
    <row r="83" spans="2:28" ht="16.5" thickBot="1" x14ac:dyDescent="0.3">
      <c r="B83" s="34">
        <f t="shared" si="3"/>
        <v>43961</v>
      </c>
      <c r="C83" s="71">
        <f t="shared" si="4"/>
        <v>13.200000000000003</v>
      </c>
      <c r="D83" s="72">
        <f t="shared" si="5"/>
        <v>-246.47000000000003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-18.240000000000002</v>
      </c>
      <c r="M83" s="79">
        <v>-18.55</v>
      </c>
      <c r="N83" s="79">
        <v>-18.369999999999997</v>
      </c>
      <c r="O83" s="79">
        <v>-18.28</v>
      </c>
      <c r="P83" s="79">
        <v>-18.649999999999999</v>
      </c>
      <c r="Q83" s="79">
        <v>-10.18</v>
      </c>
      <c r="R83" s="79">
        <v>-10.410000000000004</v>
      </c>
      <c r="S83" s="79">
        <v>-17.669999999999998</v>
      </c>
      <c r="T83" s="79">
        <v>-18.369999999999997</v>
      </c>
      <c r="U83" s="79">
        <v>-18.619999999999997</v>
      </c>
      <c r="V83" s="79">
        <v>-18.39</v>
      </c>
      <c r="W83" s="79">
        <v>3.9800000000000004</v>
      </c>
      <c r="X83" s="79">
        <v>9.2200000000000024</v>
      </c>
      <c r="Y83" s="79">
        <v>-18.72</v>
      </c>
      <c r="Z83" s="79">
        <v>-17.739999999999998</v>
      </c>
      <c r="AA83" s="79">
        <v>-13.460000000000003</v>
      </c>
      <c r="AB83" s="80">
        <v>-10.82</v>
      </c>
    </row>
    <row r="84" spans="2:28" ht="16.5" thickBot="1" x14ac:dyDescent="0.3">
      <c r="B84" s="34">
        <f t="shared" si="3"/>
        <v>43962</v>
      </c>
      <c r="C84" s="71">
        <f t="shared" si="4"/>
        <v>41.97</v>
      </c>
      <c r="D84" s="72">
        <f t="shared" si="5"/>
        <v>-94.19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79">
        <v>-5.23</v>
      </c>
      <c r="M84" s="79">
        <v>-1.7899999999999991</v>
      </c>
      <c r="N84" s="79">
        <v>-7.7700000000000014</v>
      </c>
      <c r="O84" s="79">
        <v>1.7599999999999998</v>
      </c>
      <c r="P84" s="79">
        <v>15.800000000000004</v>
      </c>
      <c r="Q84" s="79">
        <v>5.1400000000000006</v>
      </c>
      <c r="R84" s="79">
        <v>1.4399999999999977</v>
      </c>
      <c r="S84" s="79">
        <v>-10.11</v>
      </c>
      <c r="T84" s="79">
        <v>-15.910000000000002</v>
      </c>
      <c r="U84" s="79">
        <v>-2.0300000000000011</v>
      </c>
      <c r="V84" s="79">
        <v>-12.260000000000002</v>
      </c>
      <c r="W84" s="79">
        <v>-5.9499999999999975</v>
      </c>
      <c r="X84" s="79">
        <v>6.6999999999999993</v>
      </c>
      <c r="Y84" s="79">
        <v>8.3800000000000026</v>
      </c>
      <c r="Z84" s="79">
        <v>2.75</v>
      </c>
      <c r="AA84" s="79">
        <v>-15.479999999999999</v>
      </c>
      <c r="AB84" s="80">
        <v>-17.660000000000004</v>
      </c>
    </row>
    <row r="85" spans="2:28" ht="16.5" thickBot="1" x14ac:dyDescent="0.3">
      <c r="B85" s="34">
        <f t="shared" si="3"/>
        <v>43963</v>
      </c>
      <c r="C85" s="71">
        <f t="shared" si="4"/>
        <v>102.00999999999999</v>
      </c>
      <c r="D85" s="72">
        <f t="shared" si="5"/>
        <v>-144.69999999999999</v>
      </c>
      <c r="E85" s="79">
        <v>0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v>0</v>
      </c>
      <c r="L85" s="79">
        <v>-14.57</v>
      </c>
      <c r="M85" s="79">
        <v>-17.149999999999999</v>
      </c>
      <c r="N85" s="79">
        <v>-11.34</v>
      </c>
      <c r="O85" s="79">
        <v>9.48</v>
      </c>
      <c r="P85" s="79">
        <v>20.069999999999997</v>
      </c>
      <c r="Q85" s="79">
        <v>21.82</v>
      </c>
      <c r="R85" s="79">
        <v>20.55</v>
      </c>
      <c r="S85" s="79">
        <v>16.110000000000003</v>
      </c>
      <c r="T85" s="79">
        <v>-11.75</v>
      </c>
      <c r="U85" s="79">
        <v>-16.66</v>
      </c>
      <c r="V85" s="79">
        <v>-10.479999999999999</v>
      </c>
      <c r="W85" s="79">
        <v>-8.9500000000000011</v>
      </c>
      <c r="X85" s="79">
        <v>13.979999999999997</v>
      </c>
      <c r="Y85" s="79">
        <v>-8.4199999999999982</v>
      </c>
      <c r="Z85" s="79">
        <v>-16.46</v>
      </c>
      <c r="AA85" s="79">
        <v>-10.91</v>
      </c>
      <c r="AB85" s="80">
        <v>-18.010000000000002</v>
      </c>
    </row>
    <row r="86" spans="2:28" ht="16.5" thickBot="1" x14ac:dyDescent="0.3">
      <c r="B86" s="34">
        <f t="shared" si="3"/>
        <v>43964</v>
      </c>
      <c r="C86" s="71">
        <f t="shared" si="4"/>
        <v>109.58000000000001</v>
      </c>
      <c r="D86" s="72">
        <f t="shared" si="5"/>
        <v>-78.180000000000021</v>
      </c>
      <c r="E86" s="79">
        <v>0</v>
      </c>
      <c r="F86" s="79">
        <v>0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-16.920000000000002</v>
      </c>
      <c r="M86" s="79">
        <v>-7.9400000000000013</v>
      </c>
      <c r="N86" s="79">
        <v>-4.2100000000000009</v>
      </c>
      <c r="O86" s="79">
        <v>12.900000000000002</v>
      </c>
      <c r="P86" s="79">
        <v>4.5399999999999991</v>
      </c>
      <c r="Q86" s="79">
        <v>19.809999999999999</v>
      </c>
      <c r="R86" s="79">
        <v>20.939999999999998</v>
      </c>
      <c r="S86" s="79">
        <v>12.439999999999998</v>
      </c>
      <c r="T86" s="79">
        <v>21</v>
      </c>
      <c r="U86" s="79">
        <v>13.18</v>
      </c>
      <c r="V86" s="79">
        <v>-6.48</v>
      </c>
      <c r="W86" s="79">
        <v>-0.73000000000000043</v>
      </c>
      <c r="X86" s="79">
        <v>-1.8100000000000005</v>
      </c>
      <c r="Y86" s="79">
        <v>4.7700000000000031</v>
      </c>
      <c r="Z86" s="79">
        <v>-10.24</v>
      </c>
      <c r="AA86" s="79">
        <v>-17.060000000000002</v>
      </c>
      <c r="AB86" s="80">
        <v>-12.790000000000001</v>
      </c>
    </row>
    <row r="87" spans="2:28" ht="16.5" thickBot="1" x14ac:dyDescent="0.3">
      <c r="B87" s="34">
        <f t="shared" si="3"/>
        <v>43965</v>
      </c>
      <c r="C87" s="71">
        <f t="shared" si="4"/>
        <v>164.7</v>
      </c>
      <c r="D87" s="72">
        <f t="shared" si="5"/>
        <v>-66.91</v>
      </c>
      <c r="E87" s="79">
        <v>0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-18.149999999999999</v>
      </c>
      <c r="M87" s="79">
        <v>-17.75</v>
      </c>
      <c r="N87" s="79">
        <v>-16.39</v>
      </c>
      <c r="O87" s="79">
        <v>-12.030000000000001</v>
      </c>
      <c r="P87" s="79">
        <v>13.620000000000001</v>
      </c>
      <c r="Q87" s="79">
        <v>20.260000000000002</v>
      </c>
      <c r="R87" s="79">
        <v>20.25</v>
      </c>
      <c r="S87" s="79">
        <v>8.7999999999999972</v>
      </c>
      <c r="T87" s="79">
        <v>13.610000000000003</v>
      </c>
      <c r="U87" s="79">
        <v>-2.5900000000000034</v>
      </c>
      <c r="V87" s="79">
        <v>13.360000000000003</v>
      </c>
      <c r="W87" s="79">
        <v>12.23</v>
      </c>
      <c r="X87" s="79">
        <v>19.420000000000002</v>
      </c>
      <c r="Y87" s="79">
        <v>13.919999999999995</v>
      </c>
      <c r="Z87" s="79">
        <v>3.4200000000000017</v>
      </c>
      <c r="AA87" s="79">
        <v>17.21</v>
      </c>
      <c r="AB87" s="80">
        <v>8.6000000000000014</v>
      </c>
    </row>
    <row r="88" spans="2:28" ht="16.5" thickBot="1" x14ac:dyDescent="0.3">
      <c r="B88" s="34">
        <f t="shared" si="3"/>
        <v>43966</v>
      </c>
      <c r="C88" s="71">
        <f t="shared" si="4"/>
        <v>73.15000000000002</v>
      </c>
      <c r="D88" s="72">
        <f t="shared" si="5"/>
        <v>-182.75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-19.21</v>
      </c>
      <c r="M88" s="79">
        <v>-18.669999999999998</v>
      </c>
      <c r="N88" s="79">
        <v>-18.48</v>
      </c>
      <c r="O88" s="79">
        <v>-18.36</v>
      </c>
      <c r="P88" s="79">
        <v>-18.479999999999997</v>
      </c>
      <c r="Q88" s="79">
        <v>-18</v>
      </c>
      <c r="R88" s="79">
        <v>-18.04</v>
      </c>
      <c r="S88" s="79">
        <v>2.9199999999999982</v>
      </c>
      <c r="T88" s="79">
        <v>21.65</v>
      </c>
      <c r="U88" s="79">
        <v>-13.96</v>
      </c>
      <c r="V88" s="79">
        <v>-18.47</v>
      </c>
      <c r="W88" s="79">
        <v>-18.489999999999998</v>
      </c>
      <c r="X88" s="79">
        <v>14.660000000000004</v>
      </c>
      <c r="Y88" s="79">
        <v>13.680000000000003</v>
      </c>
      <c r="Z88" s="79">
        <v>-2.59</v>
      </c>
      <c r="AA88" s="79">
        <v>18.630000000000003</v>
      </c>
      <c r="AB88" s="80">
        <v>1.6099999999999994</v>
      </c>
    </row>
    <row r="89" spans="2:28" ht="16.5" thickBot="1" x14ac:dyDescent="0.3">
      <c r="B89" s="34">
        <f t="shared" si="3"/>
        <v>43967</v>
      </c>
      <c r="C89" s="71">
        <f t="shared" si="4"/>
        <v>40.92</v>
      </c>
      <c r="D89" s="72">
        <f t="shared" si="5"/>
        <v>-195.1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-17.5</v>
      </c>
      <c r="M89" s="79">
        <v>-18.68</v>
      </c>
      <c r="N89" s="79">
        <v>-18.07</v>
      </c>
      <c r="O89" s="79">
        <v>-18.48</v>
      </c>
      <c r="P89" s="79">
        <v>-18.189999999999998</v>
      </c>
      <c r="Q89" s="79">
        <v>-18.150000000000002</v>
      </c>
      <c r="R89" s="79">
        <v>-9</v>
      </c>
      <c r="S89" s="79">
        <v>-16.68</v>
      </c>
      <c r="T89" s="79">
        <v>-17.29</v>
      </c>
      <c r="U89" s="79">
        <v>-10.519999999999998</v>
      </c>
      <c r="V89" s="79">
        <v>-18.579999999999998</v>
      </c>
      <c r="W89" s="79">
        <v>-4.1099999999999994</v>
      </c>
      <c r="X89" s="79">
        <v>16.91</v>
      </c>
      <c r="Y89" s="79">
        <v>7.3399999999999963</v>
      </c>
      <c r="Z89" s="79">
        <v>0.5</v>
      </c>
      <c r="AA89" s="79">
        <v>16.170000000000002</v>
      </c>
      <c r="AB89" s="80">
        <v>-9.85</v>
      </c>
    </row>
    <row r="90" spans="2:28" ht="16.5" thickBot="1" x14ac:dyDescent="0.3">
      <c r="B90" s="34">
        <f t="shared" si="3"/>
        <v>43968</v>
      </c>
      <c r="C90" s="71">
        <f t="shared" si="4"/>
        <v>107.41</v>
      </c>
      <c r="D90" s="72">
        <f t="shared" si="5"/>
        <v>-121.94999999999999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-17.949999999999996</v>
      </c>
      <c r="M90" s="79">
        <v>-18.32</v>
      </c>
      <c r="N90" s="79">
        <v>-17.46</v>
      </c>
      <c r="O90" s="79">
        <v>16.330000000000002</v>
      </c>
      <c r="P90" s="79">
        <v>21.120000000000005</v>
      </c>
      <c r="Q90" s="79">
        <v>22.040000000000003</v>
      </c>
      <c r="R90" s="79">
        <v>20.97</v>
      </c>
      <c r="S90" s="79">
        <v>11.410000000000004</v>
      </c>
      <c r="T90" s="79">
        <v>-10.93</v>
      </c>
      <c r="U90" s="79">
        <v>-8.81</v>
      </c>
      <c r="V90" s="79">
        <v>-6.1199999999999974</v>
      </c>
      <c r="W90" s="79">
        <v>13.859999999999996</v>
      </c>
      <c r="X90" s="79">
        <v>-0.39000000000000057</v>
      </c>
      <c r="Y90" s="79">
        <v>-17.770000000000003</v>
      </c>
      <c r="Z90" s="79">
        <v>-9.2399999999999984</v>
      </c>
      <c r="AA90" s="79">
        <v>1.6799999999999997</v>
      </c>
      <c r="AB90" s="80">
        <v>-14.959999999999999</v>
      </c>
    </row>
    <row r="91" spans="2:28" ht="16.5" thickBot="1" x14ac:dyDescent="0.3">
      <c r="B91" s="34">
        <f t="shared" si="3"/>
        <v>43969</v>
      </c>
      <c r="C91" s="71">
        <f t="shared" si="4"/>
        <v>106.85000000000001</v>
      </c>
      <c r="D91" s="72">
        <f t="shared" si="5"/>
        <v>-116.50999999999999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-18.149999999999999</v>
      </c>
      <c r="M91" s="79">
        <v>-18.21</v>
      </c>
      <c r="N91" s="79">
        <v>-18.14</v>
      </c>
      <c r="O91" s="79">
        <v>-18.099999999999998</v>
      </c>
      <c r="P91" s="79">
        <v>-18.55</v>
      </c>
      <c r="Q91" s="79">
        <v>-17.93</v>
      </c>
      <c r="R91" s="79">
        <v>4.5600000000000023</v>
      </c>
      <c r="S91" s="79">
        <v>13.440000000000005</v>
      </c>
      <c r="T91" s="79">
        <v>15.360000000000003</v>
      </c>
      <c r="U91" s="79">
        <v>-4.9800000000000004</v>
      </c>
      <c r="V91" s="79">
        <v>1.139999999999997</v>
      </c>
      <c r="W91" s="79">
        <v>14.04</v>
      </c>
      <c r="X91" s="79">
        <v>13.329999999999998</v>
      </c>
      <c r="Y91" s="79">
        <v>14.820000000000004</v>
      </c>
      <c r="Z91" s="79">
        <v>16.209999999999997</v>
      </c>
      <c r="AA91" s="79">
        <v>13.950000000000003</v>
      </c>
      <c r="AB91" s="80">
        <v>-2.4499999999999993</v>
      </c>
    </row>
    <row r="92" spans="2:28" ht="16.5" thickBot="1" x14ac:dyDescent="0.3">
      <c r="B92" s="34">
        <f t="shared" si="3"/>
        <v>43970</v>
      </c>
      <c r="C92" s="71">
        <f t="shared" si="4"/>
        <v>27.37</v>
      </c>
      <c r="D92" s="72">
        <f t="shared" si="5"/>
        <v>-217.34000000000003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-18.77</v>
      </c>
      <c r="M92" s="79">
        <v>-18.32</v>
      </c>
      <c r="N92" s="79">
        <v>-18.36</v>
      </c>
      <c r="O92" s="79">
        <v>-18.259999999999998</v>
      </c>
      <c r="P92" s="79">
        <v>-18.259999999999998</v>
      </c>
      <c r="Q92" s="79">
        <v>-18.310000000000002</v>
      </c>
      <c r="R92" s="79">
        <v>-13.450000000000001</v>
      </c>
      <c r="S92" s="79">
        <v>15.889999999999997</v>
      </c>
      <c r="T92" s="79">
        <v>-11.890000000000002</v>
      </c>
      <c r="U92" s="79">
        <v>-7.6199999999999974</v>
      </c>
      <c r="V92" s="79">
        <v>-18.02</v>
      </c>
      <c r="W92" s="79">
        <v>-15.110000000000001</v>
      </c>
      <c r="X92" s="79">
        <v>4.3100000000000023</v>
      </c>
      <c r="Y92" s="79">
        <v>-18.479999999999997</v>
      </c>
      <c r="Z92" s="79">
        <v>-14.35</v>
      </c>
      <c r="AA92" s="79">
        <v>7.1700000000000017</v>
      </c>
      <c r="AB92" s="80">
        <v>-8.14</v>
      </c>
    </row>
    <row r="93" spans="2:28" ht="16.5" thickBot="1" x14ac:dyDescent="0.3">
      <c r="B93" s="34">
        <f t="shared" si="3"/>
        <v>43971</v>
      </c>
      <c r="C93" s="71">
        <f t="shared" si="4"/>
        <v>62.620000000000005</v>
      </c>
      <c r="D93" s="72">
        <f t="shared" si="5"/>
        <v>-178.37999999999997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-18.899999999999999</v>
      </c>
      <c r="M93" s="79">
        <v>-18.259999999999998</v>
      </c>
      <c r="N93" s="79">
        <v>-18.37</v>
      </c>
      <c r="O93" s="79">
        <v>-18.37</v>
      </c>
      <c r="P93" s="79">
        <v>-18.259999999999998</v>
      </c>
      <c r="Q93" s="79">
        <v>-15.620000000000001</v>
      </c>
      <c r="R93" s="79">
        <v>-16.32</v>
      </c>
      <c r="S93" s="79">
        <v>17.880000000000003</v>
      </c>
      <c r="T93" s="79">
        <v>15.34</v>
      </c>
      <c r="U93" s="79">
        <v>-8.9199999999999982</v>
      </c>
      <c r="V93" s="79">
        <v>-12.750000000000004</v>
      </c>
      <c r="W93" s="79">
        <v>-4.6000000000000014</v>
      </c>
      <c r="X93" s="79">
        <v>19.590000000000003</v>
      </c>
      <c r="Y93" s="79">
        <v>9.8100000000000023</v>
      </c>
      <c r="Z93" s="79">
        <v>-8.36</v>
      </c>
      <c r="AA93" s="79">
        <v>-3.5199999999999996</v>
      </c>
      <c r="AB93" s="80">
        <v>-16.130000000000003</v>
      </c>
    </row>
    <row r="94" spans="2:28" ht="16.5" thickBot="1" x14ac:dyDescent="0.3">
      <c r="B94" s="34">
        <f t="shared" si="3"/>
        <v>43972</v>
      </c>
      <c r="C94" s="71">
        <f t="shared" si="4"/>
        <v>44.259999999999991</v>
      </c>
      <c r="D94" s="72">
        <f t="shared" si="5"/>
        <v>-170.95999999999998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-18.48</v>
      </c>
      <c r="M94" s="79">
        <v>-18.28</v>
      </c>
      <c r="N94" s="79">
        <v>-18.009999999999998</v>
      </c>
      <c r="O94" s="79">
        <v>-18.159999999999997</v>
      </c>
      <c r="P94" s="79">
        <v>-18.25</v>
      </c>
      <c r="Q94" s="79">
        <v>-18.25</v>
      </c>
      <c r="R94" s="79">
        <v>-8.6300000000000026</v>
      </c>
      <c r="S94" s="79">
        <v>16.029999999999998</v>
      </c>
      <c r="T94" s="79">
        <v>6.77</v>
      </c>
      <c r="U94" s="79">
        <v>-0.55000000000000071</v>
      </c>
      <c r="V94" s="79">
        <v>-10.989999999999998</v>
      </c>
      <c r="W94" s="79">
        <v>8.59</v>
      </c>
      <c r="X94" s="79">
        <v>12.869999999999997</v>
      </c>
      <c r="Y94" s="79">
        <v>-11.71</v>
      </c>
      <c r="Z94" s="79">
        <v>-8.1999999999999993</v>
      </c>
      <c r="AA94" s="79">
        <v>-18.579999999999998</v>
      </c>
      <c r="AB94" s="80">
        <v>-2.870000000000001</v>
      </c>
    </row>
    <row r="95" spans="2:28" ht="16.5" thickBot="1" x14ac:dyDescent="0.3">
      <c r="B95" s="34">
        <f t="shared" si="3"/>
        <v>43973</v>
      </c>
      <c r="C95" s="71">
        <f t="shared" si="4"/>
        <v>40.579999999999984</v>
      </c>
      <c r="D95" s="72">
        <f t="shared" si="5"/>
        <v>-229.85000000000002</v>
      </c>
      <c r="E95" s="79">
        <v>0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-19.369999999999997</v>
      </c>
      <c r="M95" s="79">
        <v>-18.310000000000002</v>
      </c>
      <c r="N95" s="79">
        <v>-18.259999999999998</v>
      </c>
      <c r="O95" s="79">
        <v>-18.68</v>
      </c>
      <c r="P95" s="79">
        <v>-17.990000000000002</v>
      </c>
      <c r="Q95" s="79">
        <v>-17.72</v>
      </c>
      <c r="R95" s="79">
        <v>-18.77</v>
      </c>
      <c r="S95" s="79">
        <v>-18.71</v>
      </c>
      <c r="T95" s="79">
        <v>-16.87</v>
      </c>
      <c r="U95" s="79">
        <v>-17.600000000000001</v>
      </c>
      <c r="V95" s="79">
        <v>-18.419999999999998</v>
      </c>
      <c r="W95" s="79">
        <v>-18.439999999999998</v>
      </c>
      <c r="X95" s="79">
        <v>-10.709999999999999</v>
      </c>
      <c r="Y95" s="79">
        <v>0.29999999999999716</v>
      </c>
      <c r="Z95" s="79">
        <v>15.859999999999996</v>
      </c>
      <c r="AA95" s="79">
        <v>17.509999999999998</v>
      </c>
      <c r="AB95" s="80">
        <v>6.91</v>
      </c>
    </row>
    <row r="96" spans="2:28" ht="16.5" thickBot="1" x14ac:dyDescent="0.3">
      <c r="B96" s="34">
        <f t="shared" si="3"/>
        <v>43974</v>
      </c>
      <c r="C96" s="71">
        <f t="shared" si="4"/>
        <v>89.88</v>
      </c>
      <c r="D96" s="72">
        <f t="shared" si="5"/>
        <v>-109.62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-18.04</v>
      </c>
      <c r="M96" s="79">
        <v>-18</v>
      </c>
      <c r="N96" s="79">
        <v>-17.990000000000002</v>
      </c>
      <c r="O96" s="79">
        <v>-18.619999999999997</v>
      </c>
      <c r="P96" s="79">
        <v>-7.3300000000000018</v>
      </c>
      <c r="Q96" s="79">
        <v>0.69000000000000128</v>
      </c>
      <c r="R96" s="79">
        <v>16.239999999999998</v>
      </c>
      <c r="S96" s="79">
        <v>13.45</v>
      </c>
      <c r="T96" s="79">
        <v>7.9200000000000017</v>
      </c>
      <c r="U96" s="79">
        <v>-9.009999999999998</v>
      </c>
      <c r="V96" s="79">
        <v>-11.19</v>
      </c>
      <c r="W96" s="79">
        <v>14.879999999999999</v>
      </c>
      <c r="X96" s="79">
        <v>18.28</v>
      </c>
      <c r="Y96" s="79">
        <v>4.9200000000000017</v>
      </c>
      <c r="Z96" s="79">
        <v>1.1600000000000001</v>
      </c>
      <c r="AA96" s="79">
        <v>12.34</v>
      </c>
      <c r="AB96" s="80">
        <v>-9.44</v>
      </c>
    </row>
    <row r="97" spans="2:28" ht="16.5" thickBot="1" x14ac:dyDescent="0.3">
      <c r="B97" s="34">
        <f t="shared" si="3"/>
        <v>43975</v>
      </c>
      <c r="C97" s="71">
        <f t="shared" si="4"/>
        <v>45.629999999999995</v>
      </c>
      <c r="D97" s="72">
        <f t="shared" si="5"/>
        <v>-223.93</v>
      </c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79">
        <v>-18.29</v>
      </c>
      <c r="M97" s="79">
        <v>-18.7</v>
      </c>
      <c r="N97" s="79">
        <v>-16.97</v>
      </c>
      <c r="O97" s="79">
        <v>7.7899999999999991</v>
      </c>
      <c r="P97" s="79">
        <v>19.21</v>
      </c>
      <c r="Q97" s="79">
        <v>-9.1500000000000021</v>
      </c>
      <c r="R97" s="79">
        <v>-11.46</v>
      </c>
      <c r="S97" s="79">
        <v>-13.479999999999999</v>
      </c>
      <c r="T97" s="79">
        <v>-14.050000000000002</v>
      </c>
      <c r="U97" s="79">
        <v>-18.05</v>
      </c>
      <c r="V97" s="79">
        <v>-18.670000000000002</v>
      </c>
      <c r="W97" s="79">
        <v>-16.630000000000003</v>
      </c>
      <c r="X97" s="79">
        <v>-15.09</v>
      </c>
      <c r="Y97" s="79">
        <v>18.63</v>
      </c>
      <c r="Z97" s="79">
        <v>-16.329999999999998</v>
      </c>
      <c r="AA97" s="79">
        <v>-18.229999999999997</v>
      </c>
      <c r="AB97" s="80">
        <v>-18.829999999999998</v>
      </c>
    </row>
    <row r="98" spans="2:28" ht="16.5" thickBot="1" x14ac:dyDescent="0.3">
      <c r="B98" s="34">
        <f t="shared" si="3"/>
        <v>43976</v>
      </c>
      <c r="C98" s="71">
        <f t="shared" si="4"/>
        <v>151.45999999999998</v>
      </c>
      <c r="D98" s="72">
        <f t="shared" si="5"/>
        <v>-98.3</v>
      </c>
      <c r="E98" s="79">
        <v>-7.8999999999999986</v>
      </c>
      <c r="F98" s="79">
        <v>-7.9499999999999993</v>
      </c>
      <c r="G98" s="79">
        <v>-7.870000000000001</v>
      </c>
      <c r="H98" s="79">
        <v>-7.8599999999999994</v>
      </c>
      <c r="I98" s="79">
        <v>-7.91</v>
      </c>
      <c r="J98" s="79">
        <v>-7.9200000000000017</v>
      </c>
      <c r="K98" s="79">
        <v>-7.5399999999999991</v>
      </c>
      <c r="L98" s="79">
        <v>-19.41</v>
      </c>
      <c r="M98" s="79">
        <v>-1.1899999999999977</v>
      </c>
      <c r="N98" s="79">
        <v>13.380000000000003</v>
      </c>
      <c r="O98" s="79">
        <v>11.59</v>
      </c>
      <c r="P98" s="79">
        <v>20.020000000000003</v>
      </c>
      <c r="Q98" s="79">
        <v>13.16</v>
      </c>
      <c r="R98" s="79">
        <v>13.039999999999996</v>
      </c>
      <c r="S98" s="79">
        <v>20.13</v>
      </c>
      <c r="T98" s="79">
        <v>-11.780000000000001</v>
      </c>
      <c r="U98" s="79">
        <v>16.09</v>
      </c>
      <c r="V98" s="79">
        <v>-3.6400000000000006</v>
      </c>
      <c r="W98" s="79">
        <v>-5.639999999999997</v>
      </c>
      <c r="X98" s="79">
        <v>7.1099999999999994</v>
      </c>
      <c r="Y98" s="79">
        <v>16.889999999999997</v>
      </c>
      <c r="Z98" s="79">
        <v>-1.6899999999999995</v>
      </c>
      <c r="AA98" s="79">
        <v>5.9099999999999966</v>
      </c>
      <c r="AB98" s="80">
        <v>14.14</v>
      </c>
    </row>
    <row r="99" spans="2:28" ht="16.5" thickBot="1" x14ac:dyDescent="0.3">
      <c r="B99" s="34">
        <f t="shared" si="3"/>
        <v>43977</v>
      </c>
      <c r="C99" s="71">
        <f t="shared" si="4"/>
        <v>198.28000000000003</v>
      </c>
      <c r="D99" s="72">
        <f t="shared" si="5"/>
        <v>-74.42</v>
      </c>
      <c r="E99" s="79">
        <v>2.3699999999999992</v>
      </c>
      <c r="F99" s="79">
        <v>5</v>
      </c>
      <c r="G99" s="79">
        <v>9</v>
      </c>
      <c r="H99" s="79">
        <v>9</v>
      </c>
      <c r="I99" s="79">
        <v>9</v>
      </c>
      <c r="J99" s="79">
        <v>9</v>
      </c>
      <c r="K99" s="79">
        <v>7.77</v>
      </c>
      <c r="L99" s="79">
        <v>13.36</v>
      </c>
      <c r="M99" s="79">
        <v>19.66</v>
      </c>
      <c r="N99" s="79">
        <v>-5.82</v>
      </c>
      <c r="O99" s="79">
        <v>19.93</v>
      </c>
      <c r="P99" s="79">
        <v>-4.8299999999999983</v>
      </c>
      <c r="Q99" s="79">
        <v>0.98000000000000043</v>
      </c>
      <c r="R99" s="79">
        <v>-8.3500000000000014</v>
      </c>
      <c r="S99" s="79">
        <v>-4.1099999999999994</v>
      </c>
      <c r="T99" s="79">
        <v>-13.210000000000003</v>
      </c>
      <c r="U99" s="79">
        <v>-6.7199999999999989</v>
      </c>
      <c r="V99" s="79">
        <v>20.999999999999996</v>
      </c>
      <c r="W99" s="79">
        <v>18.82</v>
      </c>
      <c r="X99" s="79">
        <v>20.269999999999996</v>
      </c>
      <c r="Y99" s="79">
        <v>17.8</v>
      </c>
      <c r="Z99" s="79">
        <v>-17.16</v>
      </c>
      <c r="AA99" s="79">
        <v>15.319999999999997</v>
      </c>
      <c r="AB99" s="80">
        <v>-14.219999999999999</v>
      </c>
    </row>
    <row r="100" spans="2:28" ht="16.5" thickBot="1" x14ac:dyDescent="0.3">
      <c r="B100" s="34">
        <f t="shared" si="3"/>
        <v>43978</v>
      </c>
      <c r="C100" s="71">
        <f t="shared" si="4"/>
        <v>230.24</v>
      </c>
      <c r="D100" s="72">
        <f t="shared" si="5"/>
        <v>-49.489999999999995</v>
      </c>
      <c r="E100" s="79">
        <v>-2.2200000000000006</v>
      </c>
      <c r="F100" s="79">
        <v>-5.5500000000000007</v>
      </c>
      <c r="G100" s="79">
        <v>8.7199999999999989</v>
      </c>
      <c r="H100" s="79">
        <v>-1.6600000000000001</v>
      </c>
      <c r="I100" s="79">
        <v>4.6900000000000013</v>
      </c>
      <c r="J100" s="79">
        <v>8.9600000000000009</v>
      </c>
      <c r="K100" s="79">
        <v>8.27</v>
      </c>
      <c r="L100" s="79">
        <v>-6.5499999999999989</v>
      </c>
      <c r="M100" s="79">
        <v>20.25</v>
      </c>
      <c r="N100" s="79">
        <v>14.68</v>
      </c>
      <c r="O100" s="79">
        <v>20.16</v>
      </c>
      <c r="P100" s="79">
        <v>13.399999999999999</v>
      </c>
      <c r="Q100" s="79">
        <v>3.7100000000000009</v>
      </c>
      <c r="R100" s="79">
        <v>15.079999999999998</v>
      </c>
      <c r="S100" s="79">
        <v>20.810000000000002</v>
      </c>
      <c r="T100" s="79">
        <v>-12.16</v>
      </c>
      <c r="U100" s="79">
        <v>-10.929999999999996</v>
      </c>
      <c r="V100" s="79">
        <v>-10.420000000000002</v>
      </c>
      <c r="W100" s="79">
        <v>19.809999999999999</v>
      </c>
      <c r="X100" s="79">
        <v>17.509999999999998</v>
      </c>
      <c r="Y100" s="79">
        <v>19.139999999999997</v>
      </c>
      <c r="Z100" s="79">
        <v>8.5300000000000047</v>
      </c>
      <c r="AA100" s="79">
        <v>14.39</v>
      </c>
      <c r="AB100" s="80">
        <v>12.129999999999999</v>
      </c>
    </row>
    <row r="101" spans="2:28" ht="16.5" thickBot="1" x14ac:dyDescent="0.3">
      <c r="B101" s="34">
        <f t="shared" si="3"/>
        <v>43979</v>
      </c>
      <c r="C101" s="71">
        <f t="shared" si="4"/>
        <v>255.44999999999993</v>
      </c>
      <c r="D101" s="72">
        <f t="shared" si="5"/>
        <v>-68.210000000000008</v>
      </c>
      <c r="E101" s="79">
        <v>8.4600000000000009</v>
      </c>
      <c r="F101" s="79">
        <v>7.1499999999999986</v>
      </c>
      <c r="G101" s="79">
        <v>8.84</v>
      </c>
      <c r="H101" s="79">
        <v>9</v>
      </c>
      <c r="I101" s="79">
        <v>9</v>
      </c>
      <c r="J101" s="79">
        <v>9</v>
      </c>
      <c r="K101" s="79">
        <v>5.9600000000000009</v>
      </c>
      <c r="L101" s="79">
        <v>16.889999999999997</v>
      </c>
      <c r="M101" s="79">
        <v>13.960000000000004</v>
      </c>
      <c r="N101" s="79">
        <v>21.73</v>
      </c>
      <c r="O101" s="79">
        <v>-5.01</v>
      </c>
      <c r="P101" s="79">
        <v>-1.5899999999999999</v>
      </c>
      <c r="Q101" s="79">
        <v>17.89</v>
      </c>
      <c r="R101" s="79">
        <v>21.869999999999997</v>
      </c>
      <c r="S101" s="79">
        <v>-16.490000000000002</v>
      </c>
      <c r="T101" s="79">
        <v>-11.49</v>
      </c>
      <c r="U101" s="79">
        <v>12.350000000000001</v>
      </c>
      <c r="V101" s="79">
        <v>-17.079999999999998</v>
      </c>
      <c r="W101" s="79">
        <v>16.989999999999995</v>
      </c>
      <c r="X101" s="79">
        <v>-16.55</v>
      </c>
      <c r="Y101" s="79">
        <v>20.95</v>
      </c>
      <c r="Z101" s="79">
        <v>21.48</v>
      </c>
      <c r="AA101" s="79">
        <v>16.48</v>
      </c>
      <c r="AB101" s="80">
        <v>17.45</v>
      </c>
    </row>
    <row r="102" spans="2:28" ht="16.5" thickBot="1" x14ac:dyDescent="0.3">
      <c r="B102" s="34">
        <f>B67</f>
        <v>43980</v>
      </c>
      <c r="C102" s="71">
        <f t="shared" si="4"/>
        <v>212.01999999999998</v>
      </c>
      <c r="D102" s="72">
        <f t="shared" si="5"/>
        <v>-42.480000000000004</v>
      </c>
      <c r="E102" s="79">
        <v>8.0100000000000016</v>
      </c>
      <c r="F102" s="79">
        <v>9</v>
      </c>
      <c r="G102" s="79">
        <v>9</v>
      </c>
      <c r="H102" s="79">
        <v>9</v>
      </c>
      <c r="I102" s="79">
        <v>9</v>
      </c>
      <c r="J102" s="79">
        <v>9</v>
      </c>
      <c r="K102" s="79">
        <v>9</v>
      </c>
      <c r="L102" s="79">
        <v>-1.629999999999999</v>
      </c>
      <c r="M102" s="79">
        <v>14.290000000000003</v>
      </c>
      <c r="N102" s="79">
        <v>5.2100000000000009</v>
      </c>
      <c r="O102" s="79">
        <v>21.279999999999998</v>
      </c>
      <c r="P102" s="79">
        <v>12.52</v>
      </c>
      <c r="Q102" s="79">
        <v>17.75</v>
      </c>
      <c r="R102" s="79">
        <v>14.61</v>
      </c>
      <c r="S102" s="79">
        <v>17.54</v>
      </c>
      <c r="T102" s="79">
        <v>0.91000000000000369</v>
      </c>
      <c r="U102" s="79">
        <v>11.010000000000002</v>
      </c>
      <c r="V102" s="79">
        <v>-11.119999999999997</v>
      </c>
      <c r="W102" s="79">
        <v>4.9499999999999993</v>
      </c>
      <c r="X102" s="79">
        <v>19.169999999999995</v>
      </c>
      <c r="Y102" s="79">
        <v>-7.2100000000000009</v>
      </c>
      <c r="Z102" s="79">
        <v>-9.1700000000000017</v>
      </c>
      <c r="AA102" s="79">
        <v>10.77</v>
      </c>
      <c r="AB102" s="80">
        <v>-13.350000000000003</v>
      </c>
    </row>
    <row r="103" spans="2:28" ht="16.5" thickBot="1" x14ac:dyDescent="0.3">
      <c r="B103" s="34">
        <f t="shared" si="3"/>
        <v>43981</v>
      </c>
      <c r="C103" s="71">
        <f t="shared" si="4"/>
        <v>281.51</v>
      </c>
      <c r="D103" s="72">
        <f t="shared" si="5"/>
        <v>-12.190000000000001</v>
      </c>
      <c r="E103" s="79">
        <v>4.2699999999999996</v>
      </c>
      <c r="F103" s="79">
        <v>5.25</v>
      </c>
      <c r="G103" s="79">
        <v>5.23</v>
      </c>
      <c r="H103" s="79">
        <v>9</v>
      </c>
      <c r="I103" s="79">
        <v>9</v>
      </c>
      <c r="J103" s="79">
        <v>8.7399999999999984</v>
      </c>
      <c r="K103" s="79">
        <v>8.9600000000000009</v>
      </c>
      <c r="L103" s="79">
        <v>5.66</v>
      </c>
      <c r="M103" s="79">
        <v>11.850000000000001</v>
      </c>
      <c r="N103" s="79">
        <v>19.529999999999998</v>
      </c>
      <c r="O103" s="79">
        <v>14.48</v>
      </c>
      <c r="P103" s="79">
        <v>5.5300000000000011</v>
      </c>
      <c r="Q103" s="79">
        <v>19.79</v>
      </c>
      <c r="R103" s="79">
        <v>21.160000000000004</v>
      </c>
      <c r="S103" s="79">
        <v>16.36</v>
      </c>
      <c r="T103" s="79">
        <v>0.35000000000000142</v>
      </c>
      <c r="U103" s="79">
        <v>11.800000000000004</v>
      </c>
      <c r="V103" s="79">
        <v>16.400000000000002</v>
      </c>
      <c r="W103" s="79">
        <v>21.360000000000003</v>
      </c>
      <c r="X103" s="79">
        <v>20.889999999999997</v>
      </c>
      <c r="Y103" s="79">
        <v>21.459999999999997</v>
      </c>
      <c r="Z103" s="79">
        <v>-12.190000000000001</v>
      </c>
      <c r="AA103" s="79">
        <v>8.66</v>
      </c>
      <c r="AB103" s="80">
        <v>15.780000000000001</v>
      </c>
    </row>
    <row r="104" spans="2:28" ht="16.5" thickBot="1" x14ac:dyDescent="0.3">
      <c r="B104" s="35">
        <f t="shared" si="3"/>
        <v>43982</v>
      </c>
      <c r="C104" s="71">
        <f t="shared" si="4"/>
        <v>215.5</v>
      </c>
      <c r="D104" s="72">
        <f t="shared" si="5"/>
        <v>-61.309999999999995</v>
      </c>
      <c r="E104" s="81">
        <v>-0.40000000000000213</v>
      </c>
      <c r="F104" s="81">
        <v>2.5199999999999996</v>
      </c>
      <c r="G104" s="81">
        <v>9</v>
      </c>
      <c r="H104" s="81">
        <v>9</v>
      </c>
      <c r="I104" s="81">
        <v>9</v>
      </c>
      <c r="J104" s="81">
        <v>9</v>
      </c>
      <c r="K104" s="81">
        <v>9</v>
      </c>
      <c r="L104" s="81">
        <v>15.509999999999998</v>
      </c>
      <c r="M104" s="81">
        <v>17.359999999999996</v>
      </c>
      <c r="N104" s="81">
        <v>19.59</v>
      </c>
      <c r="O104" s="81">
        <v>17.88</v>
      </c>
      <c r="P104" s="81">
        <v>21.24</v>
      </c>
      <c r="Q104" s="81">
        <v>-9.73</v>
      </c>
      <c r="R104" s="81">
        <v>-14.16</v>
      </c>
      <c r="S104" s="81">
        <v>5.6400000000000041</v>
      </c>
      <c r="T104" s="81">
        <v>6.4900000000000038</v>
      </c>
      <c r="U104" s="81">
        <v>14.060000000000002</v>
      </c>
      <c r="V104" s="81">
        <v>6.73</v>
      </c>
      <c r="W104" s="81">
        <v>18.349999999999998</v>
      </c>
      <c r="X104" s="81">
        <v>20.53</v>
      </c>
      <c r="Y104" s="81">
        <v>-12.630000000000003</v>
      </c>
      <c r="Z104" s="81">
        <v>-7.3000000000000007</v>
      </c>
      <c r="AA104" s="81">
        <v>4.6000000000000014</v>
      </c>
      <c r="AB104" s="82">
        <v>-17.089999999999996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"/>
  <sheetViews>
    <sheetView tabSelected="1" topLeftCell="A43" zoomScale="85" zoomScaleNormal="85" workbookViewId="0">
      <selection activeCell="E79" sqref="E79:AB79"/>
    </sheetView>
  </sheetViews>
  <sheetFormatPr defaultRowHeight="15" x14ac:dyDescent="0.25"/>
  <cols>
    <col min="1" max="1" width="9.140625" style="14"/>
    <col min="2" max="2" width="18.42578125" style="14" bestFit="1" customWidth="1"/>
    <col min="3" max="28" width="8.7109375" style="14" customWidth="1"/>
    <col min="29" max="16384" width="9.140625" style="14"/>
  </cols>
  <sheetData>
    <row r="1" spans="2:28" ht="15.75" thickBot="1" x14ac:dyDescent="0.3"/>
    <row r="2" spans="2:28" ht="24" thickBot="1" x14ac:dyDescent="0.3">
      <c r="B2" s="143" t="s">
        <v>35</v>
      </c>
      <c r="C2" s="134" t="s">
        <v>36</v>
      </c>
      <c r="D2" s="135"/>
      <c r="E2" s="149" t="s">
        <v>40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</row>
    <row r="3" spans="2:28" ht="15.75" thickBot="1" x14ac:dyDescent="0.3">
      <c r="B3" s="144"/>
      <c r="C3" s="136"/>
      <c r="D3" s="137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8" ht="15.75" x14ac:dyDescent="0.25">
      <c r="B4" s="86">
        <f>'Ангажирана aFRR енергија '!B4</f>
        <v>43952</v>
      </c>
      <c r="C4" s="141">
        <f>SUM(E4:AB4)</f>
        <v>0</v>
      </c>
      <c r="D4" s="153"/>
      <c r="E4" s="83">
        <v>0</v>
      </c>
      <c r="F4" s="77">
        <v>0</v>
      </c>
      <c r="G4" s="77">
        <v>0</v>
      </c>
      <c r="H4" s="77">
        <v>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77">
        <v>0</v>
      </c>
      <c r="P4" s="77">
        <v>0</v>
      </c>
      <c r="Q4" s="77">
        <v>0</v>
      </c>
      <c r="R4" s="77">
        <v>0</v>
      </c>
      <c r="S4" s="77">
        <v>0</v>
      </c>
      <c r="T4" s="77">
        <v>0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  <c r="AA4" s="77">
        <v>0</v>
      </c>
      <c r="AB4" s="78">
        <v>0</v>
      </c>
    </row>
    <row r="5" spans="2:28" ht="15.75" x14ac:dyDescent="0.25">
      <c r="B5" s="87">
        <f>'Ангажирана aFRR енергија '!B5</f>
        <v>43953</v>
      </c>
      <c r="C5" s="128">
        <f t="shared" ref="C5:C33" si="0">SUM(E5:AB5)</f>
        <v>405</v>
      </c>
      <c r="D5" s="146"/>
      <c r="E5" s="84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>
        <v>0</v>
      </c>
      <c r="N5" s="79">
        <v>0</v>
      </c>
      <c r="O5" s="79">
        <v>0</v>
      </c>
      <c r="P5" s="79">
        <v>0</v>
      </c>
      <c r="Q5" s="79">
        <v>0</v>
      </c>
      <c r="R5" s="79">
        <v>60</v>
      </c>
      <c r="S5" s="79">
        <v>120</v>
      </c>
      <c r="T5" s="79">
        <v>101</v>
      </c>
      <c r="U5" s="79">
        <v>36</v>
      </c>
      <c r="V5" s="79">
        <v>15</v>
      </c>
      <c r="W5" s="79">
        <v>18</v>
      </c>
      <c r="X5" s="79">
        <v>50</v>
      </c>
      <c r="Y5" s="79">
        <v>5</v>
      </c>
      <c r="Z5" s="79">
        <v>0</v>
      </c>
      <c r="AA5" s="79">
        <v>0</v>
      </c>
      <c r="AB5" s="80">
        <v>0</v>
      </c>
    </row>
    <row r="6" spans="2:28" ht="15.75" x14ac:dyDescent="0.25">
      <c r="B6" s="87">
        <f>'Ангажирана aFRR енергија '!B6</f>
        <v>43954</v>
      </c>
      <c r="C6" s="128">
        <f t="shared" si="0"/>
        <v>380</v>
      </c>
      <c r="D6" s="146"/>
      <c r="E6" s="84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14</v>
      </c>
      <c r="Q6" s="79">
        <v>16</v>
      </c>
      <c r="R6" s="79">
        <v>34</v>
      </c>
      <c r="S6" s="79">
        <v>71</v>
      </c>
      <c r="T6" s="79">
        <v>68</v>
      </c>
      <c r="U6" s="79">
        <v>40</v>
      </c>
      <c r="V6" s="79">
        <v>40</v>
      </c>
      <c r="W6" s="79">
        <v>20</v>
      </c>
      <c r="X6" s="79">
        <v>47</v>
      </c>
      <c r="Y6" s="79">
        <v>13</v>
      </c>
      <c r="Z6" s="79">
        <v>11</v>
      </c>
      <c r="AA6" s="79">
        <v>0</v>
      </c>
      <c r="AB6" s="80">
        <v>6</v>
      </c>
    </row>
    <row r="7" spans="2:28" ht="15.75" x14ac:dyDescent="0.25">
      <c r="B7" s="87">
        <f>'Ангажирана aFRR енергија '!B7</f>
        <v>43955</v>
      </c>
      <c r="C7" s="128">
        <f t="shared" si="0"/>
        <v>206</v>
      </c>
      <c r="D7" s="146"/>
      <c r="E7" s="84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36</v>
      </c>
      <c r="T7" s="79">
        <v>65</v>
      </c>
      <c r="U7" s="79">
        <v>33</v>
      </c>
      <c r="V7" s="79">
        <v>0</v>
      </c>
      <c r="W7" s="79">
        <v>0</v>
      </c>
      <c r="X7" s="79">
        <v>0</v>
      </c>
      <c r="Y7" s="79">
        <v>22</v>
      </c>
      <c r="Z7" s="79">
        <v>50</v>
      </c>
      <c r="AA7" s="79">
        <v>0</v>
      </c>
      <c r="AB7" s="80">
        <v>0</v>
      </c>
    </row>
    <row r="8" spans="2:28" ht="15.75" x14ac:dyDescent="0.25">
      <c r="B8" s="87">
        <f>'Ангажирана aFRR енергија '!B8</f>
        <v>43956</v>
      </c>
      <c r="C8" s="128">
        <f t="shared" si="0"/>
        <v>404</v>
      </c>
      <c r="D8" s="146"/>
      <c r="E8" s="84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50</v>
      </c>
      <c r="T8" s="79">
        <v>60</v>
      </c>
      <c r="U8" s="79">
        <v>36</v>
      </c>
      <c r="V8" s="79">
        <v>0</v>
      </c>
      <c r="W8" s="79">
        <v>0</v>
      </c>
      <c r="X8" s="79">
        <v>55</v>
      </c>
      <c r="Y8" s="79">
        <v>70</v>
      </c>
      <c r="Z8" s="79">
        <v>58</v>
      </c>
      <c r="AA8" s="79">
        <v>30</v>
      </c>
      <c r="AB8" s="80">
        <v>45</v>
      </c>
    </row>
    <row r="9" spans="2:28" ht="15.75" x14ac:dyDescent="0.25">
      <c r="B9" s="87">
        <f>'Ангажирана aFRR енергија '!B9</f>
        <v>43957</v>
      </c>
      <c r="C9" s="128">
        <f t="shared" si="0"/>
        <v>711</v>
      </c>
      <c r="D9" s="146"/>
      <c r="E9" s="84">
        <v>24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58</v>
      </c>
      <c r="T9" s="79">
        <v>100</v>
      </c>
      <c r="U9" s="79">
        <v>94</v>
      </c>
      <c r="V9" s="79">
        <v>93</v>
      </c>
      <c r="W9" s="79">
        <v>90</v>
      </c>
      <c r="X9" s="79">
        <v>88</v>
      </c>
      <c r="Y9" s="79">
        <v>72</v>
      </c>
      <c r="Z9" s="79">
        <v>50</v>
      </c>
      <c r="AA9" s="79">
        <v>38</v>
      </c>
      <c r="AB9" s="80">
        <v>4</v>
      </c>
    </row>
    <row r="10" spans="2:28" ht="15.75" x14ac:dyDescent="0.25">
      <c r="B10" s="87">
        <f>'Ангажирана aFRR енергија '!B10</f>
        <v>43958</v>
      </c>
      <c r="C10" s="128">
        <f t="shared" si="0"/>
        <v>559</v>
      </c>
      <c r="D10" s="146"/>
      <c r="E10" s="84">
        <v>28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76</v>
      </c>
      <c r="T10" s="79">
        <v>90</v>
      </c>
      <c r="U10" s="79">
        <v>57</v>
      </c>
      <c r="V10" s="79">
        <v>20</v>
      </c>
      <c r="W10" s="79">
        <v>11</v>
      </c>
      <c r="X10" s="79">
        <v>61</v>
      </c>
      <c r="Y10" s="79">
        <v>67</v>
      </c>
      <c r="Z10" s="79">
        <v>70</v>
      </c>
      <c r="AA10" s="79">
        <v>39</v>
      </c>
      <c r="AB10" s="80">
        <v>40</v>
      </c>
    </row>
    <row r="11" spans="2:28" ht="15.75" x14ac:dyDescent="0.25">
      <c r="B11" s="87">
        <f>'Ангажирана aFRR енергија '!B11</f>
        <v>43959</v>
      </c>
      <c r="C11" s="128">
        <f t="shared" si="0"/>
        <v>198</v>
      </c>
      <c r="D11" s="146"/>
      <c r="E11" s="84">
        <v>30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10</v>
      </c>
      <c r="Z11" s="79">
        <v>40</v>
      </c>
      <c r="AA11" s="79">
        <v>84</v>
      </c>
      <c r="AB11" s="80">
        <v>34</v>
      </c>
    </row>
    <row r="12" spans="2:28" ht="15.75" x14ac:dyDescent="0.25">
      <c r="B12" s="87">
        <f>'Ангажирана aFRR енергија '!B12</f>
        <v>43960</v>
      </c>
      <c r="C12" s="128">
        <f t="shared" si="0"/>
        <v>10</v>
      </c>
      <c r="D12" s="146"/>
      <c r="E12" s="84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10</v>
      </c>
      <c r="AB12" s="80">
        <v>0</v>
      </c>
    </row>
    <row r="13" spans="2:28" ht="16.5" customHeight="1" x14ac:dyDescent="0.25">
      <c r="B13" s="87">
        <f>'Ангажирана aFRR енергија '!B13</f>
        <v>43961</v>
      </c>
      <c r="C13" s="128">
        <f t="shared" si="0"/>
        <v>0</v>
      </c>
      <c r="D13" s="146"/>
      <c r="E13" s="84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</row>
    <row r="14" spans="2:28" ht="15.75" x14ac:dyDescent="0.25">
      <c r="B14" s="87">
        <f>'Ангажирана aFRR енергија '!B14</f>
        <v>43962</v>
      </c>
      <c r="C14" s="128">
        <f t="shared" si="0"/>
        <v>38</v>
      </c>
      <c r="D14" s="146"/>
      <c r="E14" s="84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20</v>
      </c>
      <c r="AB14" s="80">
        <v>18</v>
      </c>
    </row>
    <row r="15" spans="2:28" ht="15.75" x14ac:dyDescent="0.25">
      <c r="B15" s="87">
        <f>'Ангажирана aFRR енергија '!B15</f>
        <v>43963</v>
      </c>
      <c r="C15" s="128">
        <f t="shared" si="0"/>
        <v>5</v>
      </c>
      <c r="D15" s="146"/>
      <c r="E15" s="84">
        <v>5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80">
        <v>0</v>
      </c>
    </row>
    <row r="16" spans="2:28" ht="15.75" x14ac:dyDescent="0.25">
      <c r="B16" s="87">
        <f>'Ангажирана aFRR енергија '!B16</f>
        <v>43964</v>
      </c>
      <c r="C16" s="128">
        <f t="shared" si="0"/>
        <v>0</v>
      </c>
      <c r="D16" s="146"/>
      <c r="E16" s="84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80">
        <v>0</v>
      </c>
    </row>
    <row r="17" spans="2:28" ht="15.75" x14ac:dyDescent="0.25">
      <c r="B17" s="87">
        <f>'Ангажирана aFRR енергија '!B17</f>
        <v>43965</v>
      </c>
      <c r="C17" s="128">
        <f t="shared" si="0"/>
        <v>17</v>
      </c>
      <c r="D17" s="146"/>
      <c r="E17" s="84">
        <v>17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</row>
    <row r="18" spans="2:28" ht="15.75" x14ac:dyDescent="0.25">
      <c r="B18" s="87">
        <f>'Ангажирана aFRR енергија '!B18</f>
        <v>43966</v>
      </c>
      <c r="C18" s="128">
        <f t="shared" si="0"/>
        <v>57</v>
      </c>
      <c r="D18" s="146"/>
      <c r="E18" s="84">
        <v>0</v>
      </c>
      <c r="F18" s="79">
        <v>7</v>
      </c>
      <c r="G18" s="79">
        <v>40</v>
      </c>
      <c r="H18" s="79">
        <v>10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80">
        <v>0</v>
      </c>
    </row>
    <row r="19" spans="2:28" ht="15.75" x14ac:dyDescent="0.25">
      <c r="B19" s="87">
        <f>'Ангажирана aFRR енергија '!B19</f>
        <v>43967</v>
      </c>
      <c r="C19" s="128">
        <f t="shared" si="0"/>
        <v>38</v>
      </c>
      <c r="D19" s="146"/>
      <c r="E19" s="84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8</v>
      </c>
      <c r="Y19" s="79">
        <v>22</v>
      </c>
      <c r="Z19" s="79">
        <v>8</v>
      </c>
      <c r="AA19" s="79">
        <v>0</v>
      </c>
      <c r="AB19" s="80">
        <v>0</v>
      </c>
    </row>
    <row r="20" spans="2:28" ht="15.75" x14ac:dyDescent="0.25">
      <c r="B20" s="87">
        <f>'Ангажирана aFRR енергија '!B20</f>
        <v>43968</v>
      </c>
      <c r="C20" s="128">
        <f t="shared" si="0"/>
        <v>5</v>
      </c>
      <c r="D20" s="146"/>
      <c r="E20" s="84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5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80">
        <v>0</v>
      </c>
    </row>
    <row r="21" spans="2:28" ht="15.75" x14ac:dyDescent="0.25">
      <c r="B21" s="87">
        <f>'Ангажирана aFRR енергија '!B21</f>
        <v>43969</v>
      </c>
      <c r="C21" s="128">
        <f t="shared" si="0"/>
        <v>89</v>
      </c>
      <c r="D21" s="146"/>
      <c r="E21" s="84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18</v>
      </c>
      <c r="T21" s="79">
        <v>25</v>
      </c>
      <c r="U21" s="79">
        <v>25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15</v>
      </c>
      <c r="AB21" s="80">
        <v>6</v>
      </c>
    </row>
    <row r="22" spans="2:28" ht="15.75" x14ac:dyDescent="0.25">
      <c r="B22" s="87">
        <f>'Ангажирана aFRR енергија '!B22</f>
        <v>43970</v>
      </c>
      <c r="C22" s="128">
        <f t="shared" si="0"/>
        <v>47</v>
      </c>
      <c r="D22" s="146"/>
      <c r="E22" s="84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9</v>
      </c>
      <c r="T22" s="79">
        <v>38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  <c r="AA22" s="79">
        <v>0</v>
      </c>
      <c r="AB22" s="80">
        <v>0</v>
      </c>
    </row>
    <row r="23" spans="2:28" ht="15.75" x14ac:dyDescent="0.25">
      <c r="B23" s="87">
        <f>'Ангажирана aFRR енергија '!B23</f>
        <v>43971</v>
      </c>
      <c r="C23" s="128">
        <f t="shared" si="0"/>
        <v>32</v>
      </c>
      <c r="D23" s="146"/>
      <c r="E23" s="84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3</v>
      </c>
      <c r="T23" s="79">
        <v>20</v>
      </c>
      <c r="U23" s="79">
        <v>9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80">
        <v>0</v>
      </c>
    </row>
    <row r="24" spans="2:28" ht="15.75" x14ac:dyDescent="0.25">
      <c r="B24" s="87">
        <f>'Ангажирана aFRR енергија '!B24</f>
        <v>43972</v>
      </c>
      <c r="C24" s="128">
        <f t="shared" si="0"/>
        <v>67</v>
      </c>
      <c r="D24" s="146"/>
      <c r="E24" s="84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26</v>
      </c>
      <c r="Y24" s="79">
        <v>18</v>
      </c>
      <c r="Z24" s="79">
        <v>20</v>
      </c>
      <c r="AA24" s="79">
        <v>3</v>
      </c>
      <c r="AB24" s="80">
        <v>0</v>
      </c>
    </row>
    <row r="25" spans="2:28" ht="15.75" x14ac:dyDescent="0.25">
      <c r="B25" s="87">
        <f>'Ангажирана aFRR енергија '!B25</f>
        <v>43973</v>
      </c>
      <c r="C25" s="128">
        <f t="shared" si="0"/>
        <v>0</v>
      </c>
      <c r="D25" s="146"/>
      <c r="E25" s="84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</row>
    <row r="26" spans="2:28" ht="15.75" x14ac:dyDescent="0.25">
      <c r="B26" s="87">
        <f>'Ангажирана aFRR енергија '!B26</f>
        <v>43974</v>
      </c>
      <c r="C26" s="128">
        <f t="shared" si="0"/>
        <v>480</v>
      </c>
      <c r="D26" s="146"/>
      <c r="E26" s="84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15</v>
      </c>
      <c r="T26" s="79">
        <v>49</v>
      </c>
      <c r="U26" s="79">
        <v>42</v>
      </c>
      <c r="V26" s="79">
        <v>14</v>
      </c>
      <c r="W26" s="79">
        <v>0</v>
      </c>
      <c r="X26" s="79">
        <v>41</v>
      </c>
      <c r="Y26" s="79">
        <v>58</v>
      </c>
      <c r="Z26" s="79">
        <v>95</v>
      </c>
      <c r="AA26" s="79">
        <v>96</v>
      </c>
      <c r="AB26" s="80">
        <v>70</v>
      </c>
    </row>
    <row r="27" spans="2:28" ht="15.75" x14ac:dyDescent="0.25">
      <c r="B27" s="87">
        <f>'Ангажирана aFRR енергија '!B27</f>
        <v>43975</v>
      </c>
      <c r="C27" s="128">
        <f t="shared" si="0"/>
        <v>12</v>
      </c>
      <c r="D27" s="146"/>
      <c r="E27" s="84">
        <v>12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79">
        <v>0</v>
      </c>
      <c r="AB27" s="80">
        <v>0</v>
      </c>
    </row>
    <row r="28" spans="2:28" ht="15.75" x14ac:dyDescent="0.25">
      <c r="B28" s="87">
        <f>'Ангажирана aFRR енергија '!B28</f>
        <v>43976</v>
      </c>
      <c r="C28" s="128">
        <f t="shared" si="0"/>
        <v>243</v>
      </c>
      <c r="D28" s="146"/>
      <c r="E28" s="84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20</v>
      </c>
      <c r="P28" s="79">
        <v>14</v>
      </c>
      <c r="Q28" s="79">
        <v>25</v>
      </c>
      <c r="R28" s="79">
        <v>25</v>
      </c>
      <c r="S28" s="79">
        <v>44</v>
      </c>
      <c r="T28" s="79">
        <v>46</v>
      </c>
      <c r="U28" s="79">
        <v>0</v>
      </c>
      <c r="V28" s="79">
        <v>0</v>
      </c>
      <c r="W28" s="79">
        <v>0</v>
      </c>
      <c r="X28" s="79">
        <v>0</v>
      </c>
      <c r="Y28" s="79">
        <v>19</v>
      </c>
      <c r="Z28" s="79">
        <v>25</v>
      </c>
      <c r="AA28" s="79">
        <v>25</v>
      </c>
      <c r="AB28" s="80">
        <v>0</v>
      </c>
    </row>
    <row r="29" spans="2:28" ht="15.75" x14ac:dyDescent="0.25">
      <c r="B29" s="87">
        <f>'Ангажирана aFRR енергија '!B29</f>
        <v>43977</v>
      </c>
      <c r="C29" s="128">
        <f t="shared" si="0"/>
        <v>1002</v>
      </c>
      <c r="D29" s="146"/>
      <c r="E29" s="84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10</v>
      </c>
      <c r="L29" s="79">
        <v>0</v>
      </c>
      <c r="M29" s="79">
        <v>11</v>
      </c>
      <c r="N29" s="79">
        <v>38</v>
      </c>
      <c r="O29" s="79">
        <v>73</v>
      </c>
      <c r="P29" s="79">
        <v>100</v>
      </c>
      <c r="Q29" s="79">
        <v>100</v>
      </c>
      <c r="R29" s="79">
        <v>75</v>
      </c>
      <c r="S29" s="79">
        <v>48</v>
      </c>
      <c r="T29" s="79">
        <v>38</v>
      </c>
      <c r="U29" s="79">
        <v>38</v>
      </c>
      <c r="V29" s="79">
        <v>25</v>
      </c>
      <c r="W29" s="79">
        <v>27</v>
      </c>
      <c r="X29" s="79">
        <v>56</v>
      </c>
      <c r="Y29" s="79">
        <v>92</v>
      </c>
      <c r="Z29" s="79">
        <v>107</v>
      </c>
      <c r="AA29" s="79">
        <v>75</v>
      </c>
      <c r="AB29" s="80">
        <v>89</v>
      </c>
    </row>
    <row r="30" spans="2:28" ht="15.75" x14ac:dyDescent="0.25">
      <c r="B30" s="87">
        <f>'Ангажирана aFRR енергија '!B30</f>
        <v>43978</v>
      </c>
      <c r="C30" s="128">
        <f t="shared" si="0"/>
        <v>1197</v>
      </c>
      <c r="D30" s="146"/>
      <c r="E30" s="84">
        <v>31</v>
      </c>
      <c r="F30" s="79">
        <v>24</v>
      </c>
      <c r="G30" s="79">
        <v>0</v>
      </c>
      <c r="H30" s="79">
        <v>0</v>
      </c>
      <c r="I30" s="79">
        <v>0</v>
      </c>
      <c r="J30" s="79">
        <v>0</v>
      </c>
      <c r="K30" s="79">
        <v>7</v>
      </c>
      <c r="L30" s="79">
        <v>20</v>
      </c>
      <c r="M30" s="79">
        <v>37</v>
      </c>
      <c r="N30" s="79">
        <v>71</v>
      </c>
      <c r="O30" s="79">
        <v>75</v>
      </c>
      <c r="P30" s="79">
        <v>99</v>
      </c>
      <c r="Q30" s="79">
        <v>100</v>
      </c>
      <c r="R30" s="79">
        <v>100</v>
      </c>
      <c r="S30" s="79">
        <v>104</v>
      </c>
      <c r="T30" s="79">
        <v>108</v>
      </c>
      <c r="U30" s="79">
        <v>100</v>
      </c>
      <c r="V30" s="79">
        <v>77</v>
      </c>
      <c r="W30" s="79">
        <v>50</v>
      </c>
      <c r="X30" s="79">
        <v>50</v>
      </c>
      <c r="Y30" s="79">
        <v>94</v>
      </c>
      <c r="Z30" s="79">
        <v>25</v>
      </c>
      <c r="AA30" s="79">
        <v>25</v>
      </c>
      <c r="AB30" s="80">
        <v>0</v>
      </c>
    </row>
    <row r="31" spans="2:28" ht="15.75" x14ac:dyDescent="0.25">
      <c r="B31" s="87">
        <f>'Ангажирана aFRR енергија '!B31</f>
        <v>43979</v>
      </c>
      <c r="C31" s="128">
        <f t="shared" si="0"/>
        <v>1063</v>
      </c>
      <c r="D31" s="146"/>
      <c r="E31" s="84">
        <v>25</v>
      </c>
      <c r="F31" s="79">
        <v>6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10</v>
      </c>
      <c r="M31" s="79">
        <v>45</v>
      </c>
      <c r="N31" s="79">
        <v>58</v>
      </c>
      <c r="O31" s="79">
        <v>79</v>
      </c>
      <c r="P31" s="79">
        <v>75</v>
      </c>
      <c r="Q31" s="79">
        <v>75</v>
      </c>
      <c r="R31" s="79">
        <v>90</v>
      </c>
      <c r="S31" s="79">
        <v>139</v>
      </c>
      <c r="T31" s="79">
        <v>104</v>
      </c>
      <c r="U31" s="79">
        <v>91</v>
      </c>
      <c r="V31" s="79">
        <v>95</v>
      </c>
      <c r="W31" s="79">
        <v>50</v>
      </c>
      <c r="X31" s="79">
        <v>37</v>
      </c>
      <c r="Y31" s="79">
        <v>21</v>
      </c>
      <c r="Z31" s="79">
        <v>13</v>
      </c>
      <c r="AA31" s="79">
        <v>25</v>
      </c>
      <c r="AB31" s="80">
        <v>25</v>
      </c>
    </row>
    <row r="32" spans="2:28" ht="15.75" x14ac:dyDescent="0.25">
      <c r="B32" s="87">
        <f>'Ангажирана aFRR енергија '!B32</f>
        <v>43980</v>
      </c>
      <c r="C32" s="128">
        <f t="shared" si="0"/>
        <v>549</v>
      </c>
      <c r="D32" s="146"/>
      <c r="E32" s="84">
        <v>19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17</v>
      </c>
      <c r="N32" s="79">
        <v>20</v>
      </c>
      <c r="O32" s="79">
        <v>18</v>
      </c>
      <c r="P32" s="79">
        <v>45</v>
      </c>
      <c r="Q32" s="79">
        <v>50</v>
      </c>
      <c r="R32" s="79">
        <v>50</v>
      </c>
      <c r="S32" s="79">
        <v>40</v>
      </c>
      <c r="T32" s="79">
        <v>50</v>
      </c>
      <c r="U32" s="79">
        <v>64</v>
      </c>
      <c r="V32" s="79">
        <v>50</v>
      </c>
      <c r="W32" s="79">
        <v>31</v>
      </c>
      <c r="X32" s="79">
        <v>13</v>
      </c>
      <c r="Y32" s="79">
        <v>25</v>
      </c>
      <c r="Z32" s="79">
        <v>25</v>
      </c>
      <c r="AA32" s="79">
        <v>0</v>
      </c>
      <c r="AB32" s="80">
        <v>32</v>
      </c>
    </row>
    <row r="33" spans="2:28" ht="15.75" x14ac:dyDescent="0.25">
      <c r="B33" s="87">
        <f>'Ангажирана aFRR енергија '!B33</f>
        <v>43981</v>
      </c>
      <c r="C33" s="128">
        <f t="shared" si="0"/>
        <v>502</v>
      </c>
      <c r="D33" s="146"/>
      <c r="E33" s="84">
        <v>19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4</v>
      </c>
      <c r="O33" s="79">
        <v>43</v>
      </c>
      <c r="P33" s="79">
        <v>38</v>
      </c>
      <c r="Q33" s="79">
        <v>25</v>
      </c>
      <c r="R33" s="79">
        <v>16</v>
      </c>
      <c r="S33" s="79">
        <v>10</v>
      </c>
      <c r="T33" s="79">
        <v>25</v>
      </c>
      <c r="U33" s="79">
        <v>25</v>
      </c>
      <c r="V33" s="79">
        <v>5</v>
      </c>
      <c r="W33" s="79">
        <v>0</v>
      </c>
      <c r="X33" s="79">
        <v>24</v>
      </c>
      <c r="Y33" s="79">
        <v>71</v>
      </c>
      <c r="Z33" s="79">
        <v>100</v>
      </c>
      <c r="AA33" s="79">
        <v>50</v>
      </c>
      <c r="AB33" s="80">
        <v>47</v>
      </c>
    </row>
    <row r="34" spans="2:28" ht="16.5" thickBot="1" x14ac:dyDescent="0.3">
      <c r="B34" s="88">
        <f>'Ангажирана aFRR енергија '!B34</f>
        <v>43982</v>
      </c>
      <c r="C34" s="130">
        <f>SUM(E34:AB34)</f>
        <v>1118</v>
      </c>
      <c r="D34" s="148"/>
      <c r="E34" s="85">
        <v>32</v>
      </c>
      <c r="F34" s="81">
        <v>11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40</v>
      </c>
      <c r="O34" s="81">
        <v>50</v>
      </c>
      <c r="P34" s="81">
        <v>43</v>
      </c>
      <c r="Q34" s="81">
        <v>115</v>
      </c>
      <c r="R34" s="81">
        <v>115</v>
      </c>
      <c r="S34" s="81">
        <v>73</v>
      </c>
      <c r="T34" s="81">
        <v>50</v>
      </c>
      <c r="U34" s="81">
        <v>50</v>
      </c>
      <c r="V34" s="81">
        <v>70</v>
      </c>
      <c r="W34" s="81">
        <v>70</v>
      </c>
      <c r="X34" s="81">
        <v>102</v>
      </c>
      <c r="Y34" s="81">
        <v>115</v>
      </c>
      <c r="Z34" s="81">
        <v>75</v>
      </c>
      <c r="AA34" s="81">
        <v>50</v>
      </c>
      <c r="AB34" s="82">
        <v>57</v>
      </c>
    </row>
    <row r="35" spans="2:28" x14ac:dyDescent="0.25">
      <c r="B35" s="89" t="s">
        <v>44</v>
      </c>
      <c r="C35" s="51">
        <f>SUM(C4:D34)</f>
        <v>9434</v>
      </c>
    </row>
    <row r="36" spans="2:28" ht="15.75" thickBot="1" x14ac:dyDescent="0.3"/>
    <row r="37" spans="2:28" s="52" customFormat="1" ht="25.5" customHeight="1" thickBot="1" x14ac:dyDescent="0.3">
      <c r="B37" s="143" t="s">
        <v>35</v>
      </c>
      <c r="C37" s="134" t="s">
        <v>36</v>
      </c>
      <c r="D37" s="135"/>
      <c r="E37" s="149" t="s">
        <v>41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1"/>
    </row>
    <row r="38" spans="2:28" ht="15.75" thickBot="1" x14ac:dyDescent="0.3">
      <c r="B38" s="144"/>
      <c r="C38" s="136"/>
      <c r="D38" s="137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5.75" x14ac:dyDescent="0.25">
      <c r="B39" s="33">
        <f>B4</f>
        <v>43952</v>
      </c>
      <c r="C39" s="152">
        <f>SUM(E39:AB39)</f>
        <v>-151</v>
      </c>
      <c r="D39" s="153"/>
      <c r="E39" s="76">
        <v>0</v>
      </c>
      <c r="F39" s="77">
        <v>-17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-12</v>
      </c>
      <c r="Y39" s="77">
        <v>-15</v>
      </c>
      <c r="Z39" s="77">
        <v>-16</v>
      </c>
      <c r="AA39" s="77">
        <v>-41</v>
      </c>
      <c r="AB39" s="78">
        <v>-50</v>
      </c>
    </row>
    <row r="40" spans="2:28" ht="15.75" x14ac:dyDescent="0.25">
      <c r="B40" s="34">
        <f t="shared" ref="B40:B69" si="1">B5</f>
        <v>43953</v>
      </c>
      <c r="C40" s="145">
        <f t="shared" ref="C40:C69" si="2">SUM(E40:AB40)</f>
        <v>-75</v>
      </c>
      <c r="D40" s="146"/>
      <c r="E40" s="79">
        <v>-30</v>
      </c>
      <c r="F40" s="79">
        <v>-11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  <c r="W40" s="79">
        <v>0</v>
      </c>
      <c r="X40" s="79">
        <v>0</v>
      </c>
      <c r="Y40" s="79">
        <v>0</v>
      </c>
      <c r="Z40" s="79">
        <v>0</v>
      </c>
      <c r="AA40" s="79">
        <v>-15</v>
      </c>
      <c r="AB40" s="80">
        <v>-19</v>
      </c>
    </row>
    <row r="41" spans="2:28" ht="15.75" x14ac:dyDescent="0.25">
      <c r="B41" s="34">
        <f t="shared" si="1"/>
        <v>43954</v>
      </c>
      <c r="C41" s="145">
        <f t="shared" si="2"/>
        <v>-40</v>
      </c>
      <c r="D41" s="146"/>
      <c r="E41" s="79">
        <v>-30</v>
      </c>
      <c r="F41" s="79">
        <v>-10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</row>
    <row r="42" spans="2:28" ht="15.75" x14ac:dyDescent="0.25">
      <c r="B42" s="34">
        <f t="shared" si="1"/>
        <v>43955</v>
      </c>
      <c r="C42" s="145">
        <f t="shared" si="2"/>
        <v>-25</v>
      </c>
      <c r="D42" s="146"/>
      <c r="E42" s="79">
        <v>-25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80">
        <v>0</v>
      </c>
    </row>
    <row r="43" spans="2:28" ht="15.75" x14ac:dyDescent="0.25">
      <c r="B43" s="34">
        <f t="shared" si="1"/>
        <v>43956</v>
      </c>
      <c r="C43" s="145">
        <f t="shared" si="2"/>
        <v>0</v>
      </c>
      <c r="D43" s="146"/>
      <c r="E43" s="79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>
        <v>0</v>
      </c>
      <c r="AA43" s="79">
        <v>0</v>
      </c>
      <c r="AB43" s="80">
        <v>0</v>
      </c>
    </row>
    <row r="44" spans="2:28" ht="15.75" x14ac:dyDescent="0.25">
      <c r="B44" s="34">
        <f t="shared" si="1"/>
        <v>43957</v>
      </c>
      <c r="C44" s="145">
        <f t="shared" si="2"/>
        <v>-12</v>
      </c>
      <c r="D44" s="146"/>
      <c r="E44" s="79">
        <v>-12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80">
        <v>0</v>
      </c>
    </row>
    <row r="45" spans="2:28" ht="16.5" customHeight="1" x14ac:dyDescent="0.25">
      <c r="B45" s="34">
        <f t="shared" si="1"/>
        <v>43958</v>
      </c>
      <c r="C45" s="145">
        <f t="shared" si="2"/>
        <v>-14</v>
      </c>
      <c r="D45" s="146"/>
      <c r="E45" s="79">
        <v>0</v>
      </c>
      <c r="F45" s="79">
        <v>-14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</row>
    <row r="46" spans="2:28" ht="15.75" x14ac:dyDescent="0.25">
      <c r="B46" s="34">
        <f t="shared" si="1"/>
        <v>43959</v>
      </c>
      <c r="C46" s="145">
        <f t="shared" si="2"/>
        <v>-3</v>
      </c>
      <c r="D46" s="146"/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  <c r="Y46" s="79">
        <v>-3</v>
      </c>
      <c r="Z46" s="79">
        <v>0</v>
      </c>
      <c r="AA46" s="79">
        <v>0</v>
      </c>
      <c r="AB46" s="80">
        <v>0</v>
      </c>
    </row>
    <row r="47" spans="2:28" ht="15.75" x14ac:dyDescent="0.25">
      <c r="B47" s="34">
        <f t="shared" si="1"/>
        <v>43960</v>
      </c>
      <c r="C47" s="145">
        <f t="shared" si="2"/>
        <v>-233</v>
      </c>
      <c r="D47" s="146"/>
      <c r="E47" s="79">
        <v>-39</v>
      </c>
      <c r="F47" s="79">
        <v>-29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-7</v>
      </c>
      <c r="Q47" s="79">
        <v>0</v>
      </c>
      <c r="R47" s="79">
        <v>0</v>
      </c>
      <c r="S47" s="79">
        <v>-32</v>
      </c>
      <c r="T47" s="79">
        <v>-31</v>
      </c>
      <c r="U47" s="79">
        <v>0</v>
      </c>
      <c r="V47" s="79">
        <v>0</v>
      </c>
      <c r="W47" s="79">
        <v>0</v>
      </c>
      <c r="X47" s="79">
        <v>-32</v>
      </c>
      <c r="Y47" s="79">
        <v>-50</v>
      </c>
      <c r="Z47" s="79">
        <v>-13</v>
      </c>
      <c r="AA47" s="79">
        <v>0</v>
      </c>
      <c r="AB47" s="80">
        <v>0</v>
      </c>
    </row>
    <row r="48" spans="2:28" ht="15.75" x14ac:dyDescent="0.25">
      <c r="B48" s="34">
        <f t="shared" si="1"/>
        <v>43961</v>
      </c>
      <c r="C48" s="145">
        <f t="shared" si="2"/>
        <v>-507</v>
      </c>
      <c r="D48" s="146"/>
      <c r="E48" s="79">
        <v>-43</v>
      </c>
      <c r="F48" s="79">
        <v>-24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-2</v>
      </c>
      <c r="P48" s="79">
        <v>-25</v>
      </c>
      <c r="Q48" s="79">
        <v>-50</v>
      </c>
      <c r="R48" s="79">
        <v>-50</v>
      </c>
      <c r="S48" s="79">
        <v>-38</v>
      </c>
      <c r="T48" s="79">
        <v>-50</v>
      </c>
      <c r="U48" s="79">
        <v>-50</v>
      </c>
      <c r="V48" s="79">
        <v>-50</v>
      </c>
      <c r="W48" s="79">
        <v>-50</v>
      </c>
      <c r="X48" s="79">
        <v>-14</v>
      </c>
      <c r="Y48" s="79">
        <v>0</v>
      </c>
      <c r="Z48" s="79">
        <v>-6</v>
      </c>
      <c r="AA48" s="79">
        <v>-35</v>
      </c>
      <c r="AB48" s="80">
        <v>-20</v>
      </c>
    </row>
    <row r="49" spans="2:28" ht="15.75" x14ac:dyDescent="0.25">
      <c r="B49" s="34">
        <f t="shared" si="1"/>
        <v>43962</v>
      </c>
      <c r="C49" s="145">
        <f t="shared" si="2"/>
        <v>-672</v>
      </c>
      <c r="D49" s="146"/>
      <c r="E49" s="79">
        <v>-50</v>
      </c>
      <c r="F49" s="79">
        <v>-40</v>
      </c>
      <c r="G49" s="79">
        <v>-40</v>
      </c>
      <c r="H49" s="79">
        <v>-29</v>
      </c>
      <c r="I49" s="79">
        <v>-30</v>
      </c>
      <c r="J49" s="79">
        <v>-34</v>
      </c>
      <c r="K49" s="79">
        <v>-35</v>
      </c>
      <c r="L49" s="79">
        <v>-8</v>
      </c>
      <c r="M49" s="79">
        <v>-20</v>
      </c>
      <c r="N49" s="79">
        <v>-20</v>
      </c>
      <c r="O49" s="79">
        <v>-40</v>
      </c>
      <c r="P49" s="79">
        <v>-39</v>
      </c>
      <c r="Q49" s="79">
        <v>-39</v>
      </c>
      <c r="R49" s="79">
        <v>-40</v>
      </c>
      <c r="S49" s="79">
        <v>-10</v>
      </c>
      <c r="T49" s="79">
        <v>-14</v>
      </c>
      <c r="U49" s="79">
        <v>-25</v>
      </c>
      <c r="V49" s="79">
        <v>-20</v>
      </c>
      <c r="W49" s="79">
        <v>-25</v>
      </c>
      <c r="X49" s="79">
        <v>-50</v>
      </c>
      <c r="Y49" s="79">
        <v>-50</v>
      </c>
      <c r="Z49" s="79">
        <v>-14</v>
      </c>
      <c r="AA49" s="79">
        <v>0</v>
      </c>
      <c r="AB49" s="80">
        <v>0</v>
      </c>
    </row>
    <row r="50" spans="2:28" ht="15.75" x14ac:dyDescent="0.25">
      <c r="B50" s="34">
        <f t="shared" si="1"/>
        <v>43963</v>
      </c>
      <c r="C50" s="145">
        <f t="shared" si="2"/>
        <v>-852</v>
      </c>
      <c r="D50" s="146"/>
      <c r="E50" s="79">
        <v>-38</v>
      </c>
      <c r="F50" s="79">
        <v>-47</v>
      </c>
      <c r="G50" s="79">
        <v>-50</v>
      </c>
      <c r="H50" s="79">
        <v>-46</v>
      </c>
      <c r="I50" s="79">
        <v>-24</v>
      </c>
      <c r="J50" s="79">
        <v>-40</v>
      </c>
      <c r="K50" s="79">
        <v>-29</v>
      </c>
      <c r="L50" s="79">
        <v>-40</v>
      </c>
      <c r="M50" s="79">
        <v>-40</v>
      </c>
      <c r="N50" s="79">
        <v>-40</v>
      </c>
      <c r="O50" s="79">
        <v>-40</v>
      </c>
      <c r="P50" s="79">
        <v>-50</v>
      </c>
      <c r="Q50" s="79">
        <v>-35</v>
      </c>
      <c r="R50" s="79">
        <v>-9</v>
      </c>
      <c r="S50" s="79">
        <v>0</v>
      </c>
      <c r="T50" s="79">
        <v>0</v>
      </c>
      <c r="U50" s="79">
        <v>0</v>
      </c>
      <c r="V50" s="79">
        <v>-34</v>
      </c>
      <c r="W50" s="79">
        <v>-40</v>
      </c>
      <c r="X50" s="79">
        <v>-50</v>
      </c>
      <c r="Y50" s="79">
        <v>-50</v>
      </c>
      <c r="Z50" s="79">
        <v>-50</v>
      </c>
      <c r="AA50" s="79">
        <v>-50</v>
      </c>
      <c r="AB50" s="80">
        <v>-50</v>
      </c>
    </row>
    <row r="51" spans="2:28" ht="15.75" x14ac:dyDescent="0.25">
      <c r="B51" s="34">
        <f t="shared" si="1"/>
        <v>43964</v>
      </c>
      <c r="C51" s="145">
        <f t="shared" si="2"/>
        <v>-864</v>
      </c>
      <c r="D51" s="146"/>
      <c r="E51" s="79">
        <v>-49</v>
      </c>
      <c r="F51" s="79">
        <v>-40</v>
      </c>
      <c r="G51" s="79">
        <v>-40</v>
      </c>
      <c r="H51" s="79">
        <v>-40</v>
      </c>
      <c r="I51" s="79">
        <v>-28</v>
      </c>
      <c r="J51" s="79">
        <v>-46</v>
      </c>
      <c r="K51" s="79">
        <v>-50</v>
      </c>
      <c r="L51" s="79">
        <v>-30</v>
      </c>
      <c r="M51" s="79">
        <v>-40</v>
      </c>
      <c r="N51" s="79">
        <v>-40</v>
      </c>
      <c r="O51" s="79">
        <v>-40</v>
      </c>
      <c r="P51" s="79">
        <v>-40</v>
      </c>
      <c r="Q51" s="79">
        <v>-40</v>
      </c>
      <c r="R51" s="79">
        <v>-40</v>
      </c>
      <c r="S51" s="79">
        <v>-25</v>
      </c>
      <c r="T51" s="79">
        <v>-25</v>
      </c>
      <c r="U51" s="79">
        <v>-25</v>
      </c>
      <c r="V51" s="79">
        <v>-25</v>
      </c>
      <c r="W51" s="79">
        <v>-25</v>
      </c>
      <c r="X51" s="79">
        <v>-3</v>
      </c>
      <c r="Y51" s="79">
        <v>-50</v>
      </c>
      <c r="Z51" s="79">
        <v>-50</v>
      </c>
      <c r="AA51" s="79">
        <v>-23</v>
      </c>
      <c r="AB51" s="80">
        <v>-50</v>
      </c>
    </row>
    <row r="52" spans="2:28" ht="15.75" x14ac:dyDescent="0.25">
      <c r="B52" s="34">
        <f t="shared" si="1"/>
        <v>43965</v>
      </c>
      <c r="C52" s="145">
        <f t="shared" si="2"/>
        <v>-193</v>
      </c>
      <c r="D52" s="146"/>
      <c r="E52" s="79">
        <v>0</v>
      </c>
      <c r="F52" s="79">
        <v>0</v>
      </c>
      <c r="G52" s="79">
        <v>0</v>
      </c>
      <c r="H52" s="79">
        <v>0</v>
      </c>
      <c r="I52" s="79">
        <v>-32</v>
      </c>
      <c r="J52" s="79">
        <v>-50</v>
      </c>
      <c r="K52" s="79">
        <v>-50</v>
      </c>
      <c r="L52" s="79">
        <v>-23</v>
      </c>
      <c r="M52" s="79">
        <v>0</v>
      </c>
      <c r="N52" s="79">
        <v>0</v>
      </c>
      <c r="O52" s="79">
        <v>0</v>
      </c>
      <c r="P52" s="79">
        <v>-20</v>
      </c>
      <c r="Q52" s="79">
        <v>-18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  <c r="W52" s="79">
        <v>0</v>
      </c>
      <c r="X52" s="79">
        <v>0</v>
      </c>
      <c r="Y52" s="79">
        <v>0</v>
      </c>
      <c r="Z52" s="79">
        <v>0</v>
      </c>
      <c r="AA52" s="79">
        <v>0</v>
      </c>
      <c r="AB52" s="80">
        <v>0</v>
      </c>
    </row>
    <row r="53" spans="2:28" ht="15.75" x14ac:dyDescent="0.25">
      <c r="B53" s="34">
        <f t="shared" si="1"/>
        <v>43966</v>
      </c>
      <c r="C53" s="145">
        <f t="shared" si="2"/>
        <v>-189</v>
      </c>
      <c r="D53" s="146"/>
      <c r="E53" s="79">
        <v>-8</v>
      </c>
      <c r="F53" s="79">
        <v>0</v>
      </c>
      <c r="G53" s="79">
        <v>0</v>
      </c>
      <c r="H53" s="79">
        <v>0</v>
      </c>
      <c r="I53" s="79">
        <v>-36</v>
      </c>
      <c r="J53" s="79">
        <v>-50</v>
      </c>
      <c r="K53" s="79">
        <v>-50</v>
      </c>
      <c r="L53" s="79">
        <v>-15</v>
      </c>
      <c r="M53" s="79">
        <v>-15</v>
      </c>
      <c r="N53" s="79">
        <v>-15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</row>
    <row r="54" spans="2:28" ht="15.75" x14ac:dyDescent="0.25">
      <c r="B54" s="34">
        <f t="shared" si="1"/>
        <v>43967</v>
      </c>
      <c r="C54" s="145">
        <f t="shared" si="2"/>
        <v>0</v>
      </c>
      <c r="D54" s="146"/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80">
        <v>0</v>
      </c>
    </row>
    <row r="55" spans="2:28" ht="15.75" x14ac:dyDescent="0.25">
      <c r="B55" s="34">
        <f t="shared" si="1"/>
        <v>43968</v>
      </c>
      <c r="C55" s="145">
        <f t="shared" si="2"/>
        <v>-19</v>
      </c>
      <c r="D55" s="146"/>
      <c r="E55" s="79">
        <v>-5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0</v>
      </c>
      <c r="Y55" s="79">
        <v>0</v>
      </c>
      <c r="Z55" s="79">
        <v>-2</v>
      </c>
      <c r="AA55" s="79">
        <v>-12</v>
      </c>
      <c r="AB55" s="80">
        <v>0</v>
      </c>
    </row>
    <row r="56" spans="2:28" ht="15.75" x14ac:dyDescent="0.25">
      <c r="B56" s="34">
        <f t="shared" si="1"/>
        <v>43969</v>
      </c>
      <c r="C56" s="145">
        <f t="shared" si="2"/>
        <v>0</v>
      </c>
      <c r="D56" s="146"/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  <c r="W56" s="79">
        <v>0</v>
      </c>
      <c r="X56" s="79">
        <v>0</v>
      </c>
      <c r="Y56" s="79">
        <v>0</v>
      </c>
      <c r="Z56" s="79">
        <v>0</v>
      </c>
      <c r="AA56" s="79">
        <v>0</v>
      </c>
      <c r="AB56" s="80">
        <v>0</v>
      </c>
    </row>
    <row r="57" spans="2:28" ht="15.75" x14ac:dyDescent="0.25">
      <c r="B57" s="34">
        <f t="shared" si="1"/>
        <v>43970</v>
      </c>
      <c r="C57" s="145">
        <f t="shared" si="2"/>
        <v>-50</v>
      </c>
      <c r="D57" s="146"/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-50</v>
      </c>
      <c r="AB57" s="80">
        <v>0</v>
      </c>
    </row>
    <row r="58" spans="2:28" ht="15.75" x14ac:dyDescent="0.25">
      <c r="B58" s="34">
        <f t="shared" si="1"/>
        <v>43971</v>
      </c>
      <c r="C58" s="145">
        <f t="shared" si="2"/>
        <v>0</v>
      </c>
      <c r="D58" s="146"/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  <c r="W58" s="79">
        <v>0</v>
      </c>
      <c r="X58" s="79">
        <v>0</v>
      </c>
      <c r="Y58" s="79">
        <v>0</v>
      </c>
      <c r="Z58" s="79">
        <v>0</v>
      </c>
      <c r="AA58" s="79">
        <v>0</v>
      </c>
      <c r="AB58" s="80">
        <v>0</v>
      </c>
    </row>
    <row r="59" spans="2:28" ht="15.75" x14ac:dyDescent="0.25">
      <c r="B59" s="34">
        <f t="shared" si="1"/>
        <v>43972</v>
      </c>
      <c r="C59" s="145">
        <f t="shared" si="2"/>
        <v>0</v>
      </c>
      <c r="D59" s="146"/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80">
        <v>0</v>
      </c>
    </row>
    <row r="60" spans="2:28" ht="15.75" x14ac:dyDescent="0.25">
      <c r="B60" s="34">
        <f t="shared" si="1"/>
        <v>43973</v>
      </c>
      <c r="C60" s="145">
        <f t="shared" si="2"/>
        <v>0</v>
      </c>
      <c r="D60" s="146"/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80">
        <v>0</v>
      </c>
    </row>
    <row r="61" spans="2:28" ht="15.75" x14ac:dyDescent="0.25">
      <c r="B61" s="34">
        <f t="shared" si="1"/>
        <v>43974</v>
      </c>
      <c r="C61" s="145">
        <f t="shared" si="2"/>
        <v>0</v>
      </c>
      <c r="D61" s="146"/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  <c r="W61" s="79">
        <v>0</v>
      </c>
      <c r="X61" s="79">
        <v>0</v>
      </c>
      <c r="Y61" s="79">
        <v>0</v>
      </c>
      <c r="Z61" s="79">
        <v>0</v>
      </c>
      <c r="AA61" s="79">
        <v>0</v>
      </c>
      <c r="AB61" s="80">
        <v>0</v>
      </c>
    </row>
    <row r="62" spans="2:28" ht="15.75" x14ac:dyDescent="0.25">
      <c r="B62" s="34">
        <f t="shared" si="1"/>
        <v>43975</v>
      </c>
      <c r="C62" s="145">
        <f t="shared" si="2"/>
        <v>-64</v>
      </c>
      <c r="D62" s="146"/>
      <c r="E62" s="79">
        <v>-37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-7</v>
      </c>
      <c r="W62" s="79">
        <v>-10</v>
      </c>
      <c r="X62" s="79">
        <v>-10</v>
      </c>
      <c r="Y62" s="79">
        <v>0</v>
      </c>
      <c r="Z62" s="79">
        <v>0</v>
      </c>
      <c r="AA62" s="79">
        <v>0</v>
      </c>
      <c r="AB62" s="80">
        <v>0</v>
      </c>
    </row>
    <row r="63" spans="2:28" ht="15.75" x14ac:dyDescent="0.25">
      <c r="B63" s="34">
        <f t="shared" si="1"/>
        <v>43976</v>
      </c>
      <c r="C63" s="145">
        <f t="shared" si="2"/>
        <v>-189</v>
      </c>
      <c r="D63" s="146"/>
      <c r="E63" s="79">
        <v>0</v>
      </c>
      <c r="F63" s="79">
        <v>-33</v>
      </c>
      <c r="G63" s="79">
        <v>-31</v>
      </c>
      <c r="H63" s="79">
        <v>-20</v>
      </c>
      <c r="I63" s="79">
        <v>-12</v>
      </c>
      <c r="J63" s="79">
        <v>-12</v>
      </c>
      <c r="K63" s="79">
        <v>-29</v>
      </c>
      <c r="L63" s="79">
        <v>-19</v>
      </c>
      <c r="M63" s="79">
        <v>-15</v>
      </c>
      <c r="N63" s="79">
        <v>-18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0</v>
      </c>
      <c r="U63" s="79">
        <v>0</v>
      </c>
      <c r="V63" s="79">
        <v>0</v>
      </c>
      <c r="W63" s="79">
        <v>0</v>
      </c>
      <c r="X63" s="79">
        <v>0</v>
      </c>
      <c r="Y63" s="79">
        <v>0</v>
      </c>
      <c r="Z63" s="79">
        <v>0</v>
      </c>
      <c r="AA63" s="79">
        <v>0</v>
      </c>
      <c r="AB63" s="80">
        <v>0</v>
      </c>
    </row>
    <row r="64" spans="2:28" ht="15.75" x14ac:dyDescent="0.25">
      <c r="B64" s="34">
        <f t="shared" si="1"/>
        <v>43977</v>
      </c>
      <c r="C64" s="145">
        <f t="shared" si="2"/>
        <v>-131</v>
      </c>
      <c r="D64" s="146"/>
      <c r="E64" s="79">
        <v>-11</v>
      </c>
      <c r="F64" s="79">
        <v>-14</v>
      </c>
      <c r="G64" s="79">
        <v>-34</v>
      </c>
      <c r="H64" s="79">
        <v>-25</v>
      </c>
      <c r="I64" s="79">
        <v>-15</v>
      </c>
      <c r="J64" s="79">
        <v>-16</v>
      </c>
      <c r="K64" s="79">
        <v>-16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W64" s="79">
        <v>0</v>
      </c>
      <c r="X64" s="79">
        <v>0</v>
      </c>
      <c r="Y64" s="79">
        <v>0</v>
      </c>
      <c r="Z64" s="79">
        <v>0</v>
      </c>
      <c r="AA64" s="79">
        <v>0</v>
      </c>
      <c r="AB64" s="80">
        <v>0</v>
      </c>
    </row>
    <row r="65" spans="2:28" ht="15.75" x14ac:dyDescent="0.25">
      <c r="B65" s="34">
        <f t="shared" si="1"/>
        <v>43978</v>
      </c>
      <c r="C65" s="145">
        <f t="shared" si="2"/>
        <v>-77</v>
      </c>
      <c r="D65" s="146"/>
      <c r="E65" s="79">
        <v>0</v>
      </c>
      <c r="F65" s="79">
        <v>0</v>
      </c>
      <c r="G65" s="79">
        <v>-19</v>
      </c>
      <c r="H65" s="79">
        <v>-21</v>
      </c>
      <c r="I65" s="79">
        <v>-12</v>
      </c>
      <c r="J65" s="79">
        <v>-12</v>
      </c>
      <c r="K65" s="79">
        <v>-13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  <c r="W65" s="79">
        <v>0</v>
      </c>
      <c r="X65" s="79">
        <v>0</v>
      </c>
      <c r="Y65" s="79">
        <v>0</v>
      </c>
      <c r="Z65" s="79">
        <v>0</v>
      </c>
      <c r="AA65" s="79">
        <v>0</v>
      </c>
      <c r="AB65" s="80">
        <v>0</v>
      </c>
    </row>
    <row r="66" spans="2:28" ht="15.75" x14ac:dyDescent="0.25">
      <c r="B66" s="34">
        <f t="shared" si="1"/>
        <v>43979</v>
      </c>
      <c r="C66" s="145">
        <f t="shared" si="2"/>
        <v>-53</v>
      </c>
      <c r="D66" s="146"/>
      <c r="E66" s="79">
        <v>0</v>
      </c>
      <c r="F66" s="79">
        <v>0</v>
      </c>
      <c r="G66" s="79">
        <v>-8</v>
      </c>
      <c r="H66" s="79">
        <v>-21</v>
      </c>
      <c r="I66" s="79">
        <v>-12</v>
      </c>
      <c r="J66" s="79">
        <v>-12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  <c r="W66" s="79">
        <v>0</v>
      </c>
      <c r="X66" s="79">
        <v>0</v>
      </c>
      <c r="Y66" s="79">
        <v>0</v>
      </c>
      <c r="Z66" s="79">
        <v>0</v>
      </c>
      <c r="AA66" s="79">
        <v>0</v>
      </c>
      <c r="AB66" s="80">
        <v>0</v>
      </c>
    </row>
    <row r="67" spans="2:28" ht="15.75" x14ac:dyDescent="0.25">
      <c r="B67" s="34">
        <f t="shared" si="1"/>
        <v>43980</v>
      </c>
      <c r="C67" s="145">
        <f t="shared" si="2"/>
        <v>-82</v>
      </c>
      <c r="D67" s="146"/>
      <c r="E67" s="79">
        <v>0</v>
      </c>
      <c r="F67" s="79">
        <v>0</v>
      </c>
      <c r="G67" s="79">
        <v>-23</v>
      </c>
      <c r="H67" s="79">
        <v>-23</v>
      </c>
      <c r="I67" s="79">
        <v>-18</v>
      </c>
      <c r="J67" s="79">
        <v>-18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80">
        <v>0</v>
      </c>
    </row>
    <row r="68" spans="2:28" ht="15.75" x14ac:dyDescent="0.25">
      <c r="B68" s="34">
        <f t="shared" si="1"/>
        <v>43981</v>
      </c>
      <c r="C68" s="145">
        <f t="shared" si="2"/>
        <v>-189</v>
      </c>
      <c r="D68" s="146"/>
      <c r="E68" s="79">
        <v>-2</v>
      </c>
      <c r="F68" s="79">
        <v>-25</v>
      </c>
      <c r="G68" s="79">
        <v>-39</v>
      </c>
      <c r="H68" s="79">
        <v>-44</v>
      </c>
      <c r="I68" s="79">
        <v>-33</v>
      </c>
      <c r="J68" s="79">
        <v>-30</v>
      </c>
      <c r="K68" s="79">
        <v>-16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80">
        <v>0</v>
      </c>
    </row>
    <row r="69" spans="2:28" ht="16.5" thickBot="1" x14ac:dyDescent="0.3">
      <c r="B69" s="35">
        <f t="shared" si="1"/>
        <v>43982</v>
      </c>
      <c r="C69" s="147">
        <f t="shared" si="2"/>
        <v>-5</v>
      </c>
      <c r="D69" s="148"/>
      <c r="E69" s="81">
        <v>0</v>
      </c>
      <c r="F69" s="81">
        <v>-5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2">
        <v>0</v>
      </c>
    </row>
    <row r="70" spans="2:28" x14ac:dyDescent="0.25">
      <c r="B70" s="89" t="s">
        <v>44</v>
      </c>
      <c r="C70" s="51">
        <f>SUM(C39:D69)</f>
        <v>-4689</v>
      </c>
    </row>
    <row r="71" spans="2:28" ht="15.75" thickBot="1" x14ac:dyDescent="0.3"/>
    <row r="72" spans="2:28" ht="29.25" customHeight="1" thickBot="1" x14ac:dyDescent="0.3">
      <c r="B72" s="132" t="s">
        <v>35</v>
      </c>
      <c r="C72" s="134" t="s">
        <v>36</v>
      </c>
      <c r="D72" s="135"/>
      <c r="E72" s="149" t="s">
        <v>42</v>
      </c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1"/>
    </row>
    <row r="73" spans="2:28" ht="15.75" thickBot="1" x14ac:dyDescent="0.3">
      <c r="B73" s="133"/>
      <c r="C73" s="136"/>
      <c r="D73" s="137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6.5" thickBot="1" x14ac:dyDescent="0.3">
      <c r="B74" s="33">
        <f>B39</f>
        <v>43952</v>
      </c>
      <c r="C74" s="69">
        <f>SUMIF(E74:AB74,"&gt;0")</f>
        <v>0</v>
      </c>
      <c r="D74" s="70">
        <f>SUMIF(E74:AB74,"&lt;0")</f>
        <v>-151</v>
      </c>
      <c r="E74" s="76">
        <v>0</v>
      </c>
      <c r="F74" s="77">
        <v>-17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  <c r="W74" s="77">
        <v>0</v>
      </c>
      <c r="X74" s="77">
        <v>-12</v>
      </c>
      <c r="Y74" s="77">
        <v>-15</v>
      </c>
      <c r="Z74" s="77">
        <v>-16</v>
      </c>
      <c r="AA74" s="77">
        <v>-41</v>
      </c>
      <c r="AB74" s="78">
        <v>-50</v>
      </c>
    </row>
    <row r="75" spans="2:28" ht="16.5" thickBot="1" x14ac:dyDescent="0.3">
      <c r="B75" s="34">
        <f t="shared" ref="B75:B104" si="3">B40</f>
        <v>43953</v>
      </c>
      <c r="C75" s="71">
        <f t="shared" ref="C75:C104" si="4">SUMIF(E75:AB75,"&gt;0")</f>
        <v>405</v>
      </c>
      <c r="D75" s="72">
        <f t="shared" ref="D75:D104" si="5">SUMIF(E75:AB75,"&lt;0")</f>
        <v>-75</v>
      </c>
      <c r="E75" s="79">
        <v>-30</v>
      </c>
      <c r="F75" s="79">
        <v>-11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60</v>
      </c>
      <c r="S75" s="79">
        <v>120</v>
      </c>
      <c r="T75" s="79">
        <v>101</v>
      </c>
      <c r="U75" s="79">
        <v>36</v>
      </c>
      <c r="V75" s="79">
        <v>15</v>
      </c>
      <c r="W75" s="79">
        <v>18</v>
      </c>
      <c r="X75" s="79">
        <v>50</v>
      </c>
      <c r="Y75" s="79">
        <v>5</v>
      </c>
      <c r="Z75" s="79">
        <v>0</v>
      </c>
      <c r="AA75" s="79">
        <v>-15</v>
      </c>
      <c r="AB75" s="80">
        <v>-19</v>
      </c>
    </row>
    <row r="76" spans="2:28" ht="16.5" thickBot="1" x14ac:dyDescent="0.3">
      <c r="B76" s="34">
        <f t="shared" si="3"/>
        <v>43954</v>
      </c>
      <c r="C76" s="71">
        <f t="shared" si="4"/>
        <v>380</v>
      </c>
      <c r="D76" s="72">
        <f t="shared" si="5"/>
        <v>-40</v>
      </c>
      <c r="E76" s="79">
        <v>-30</v>
      </c>
      <c r="F76" s="79">
        <v>-10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14</v>
      </c>
      <c r="Q76" s="79">
        <v>16</v>
      </c>
      <c r="R76" s="79">
        <v>34</v>
      </c>
      <c r="S76" s="79">
        <v>71</v>
      </c>
      <c r="T76" s="79">
        <v>68</v>
      </c>
      <c r="U76" s="79">
        <v>40</v>
      </c>
      <c r="V76" s="79">
        <v>40</v>
      </c>
      <c r="W76" s="79">
        <v>20</v>
      </c>
      <c r="X76" s="79">
        <v>47</v>
      </c>
      <c r="Y76" s="79">
        <v>13</v>
      </c>
      <c r="Z76" s="79">
        <v>11</v>
      </c>
      <c r="AA76" s="79">
        <v>0</v>
      </c>
      <c r="AB76" s="80">
        <v>6</v>
      </c>
    </row>
    <row r="77" spans="2:28" ht="16.5" thickBot="1" x14ac:dyDescent="0.3">
      <c r="B77" s="34">
        <f t="shared" si="3"/>
        <v>43955</v>
      </c>
      <c r="C77" s="71">
        <f t="shared" si="4"/>
        <v>206</v>
      </c>
      <c r="D77" s="72">
        <f t="shared" si="5"/>
        <v>-25</v>
      </c>
      <c r="E77" s="79">
        <v>-25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36</v>
      </c>
      <c r="T77" s="79">
        <v>65</v>
      </c>
      <c r="U77" s="79">
        <v>33</v>
      </c>
      <c r="V77" s="79">
        <v>0</v>
      </c>
      <c r="W77" s="79">
        <v>0</v>
      </c>
      <c r="X77" s="79">
        <v>0</v>
      </c>
      <c r="Y77" s="79">
        <v>22</v>
      </c>
      <c r="Z77" s="79">
        <v>50</v>
      </c>
      <c r="AA77" s="79">
        <v>0</v>
      </c>
      <c r="AB77" s="80">
        <v>0</v>
      </c>
    </row>
    <row r="78" spans="2:28" ht="16.5" thickBot="1" x14ac:dyDescent="0.3">
      <c r="B78" s="34">
        <f t="shared" si="3"/>
        <v>43956</v>
      </c>
      <c r="C78" s="71">
        <f t="shared" si="4"/>
        <v>404</v>
      </c>
      <c r="D78" s="72">
        <f t="shared" si="5"/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50</v>
      </c>
      <c r="T78" s="79">
        <v>60</v>
      </c>
      <c r="U78" s="79">
        <v>36</v>
      </c>
      <c r="V78" s="79">
        <v>0</v>
      </c>
      <c r="W78" s="79">
        <v>0</v>
      </c>
      <c r="X78" s="79">
        <v>55</v>
      </c>
      <c r="Y78" s="79">
        <v>70</v>
      </c>
      <c r="Z78" s="79">
        <v>58</v>
      </c>
      <c r="AA78" s="79">
        <v>30</v>
      </c>
      <c r="AB78" s="80">
        <v>45</v>
      </c>
    </row>
    <row r="79" spans="2:28" ht="16.5" thickBot="1" x14ac:dyDescent="0.3">
      <c r="B79" s="34">
        <f t="shared" si="3"/>
        <v>43957</v>
      </c>
      <c r="C79" s="71">
        <f t="shared" si="4"/>
        <v>699</v>
      </c>
      <c r="D79" s="72">
        <f t="shared" si="5"/>
        <v>0</v>
      </c>
      <c r="E79" s="79">
        <v>12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58</v>
      </c>
      <c r="T79" s="79">
        <v>100</v>
      </c>
      <c r="U79" s="79">
        <v>94</v>
      </c>
      <c r="V79" s="79">
        <v>93</v>
      </c>
      <c r="W79" s="79">
        <v>90</v>
      </c>
      <c r="X79" s="79">
        <v>88</v>
      </c>
      <c r="Y79" s="79">
        <v>72</v>
      </c>
      <c r="Z79" s="79">
        <v>50</v>
      </c>
      <c r="AA79" s="79">
        <v>38</v>
      </c>
      <c r="AB79" s="80">
        <v>4</v>
      </c>
    </row>
    <row r="80" spans="2:28" ht="16.5" thickBot="1" x14ac:dyDescent="0.3">
      <c r="B80" s="34">
        <f t="shared" si="3"/>
        <v>43958</v>
      </c>
      <c r="C80" s="71">
        <f t="shared" si="4"/>
        <v>559</v>
      </c>
      <c r="D80" s="72">
        <f t="shared" si="5"/>
        <v>-14</v>
      </c>
      <c r="E80" s="79">
        <v>28</v>
      </c>
      <c r="F80" s="79">
        <v>-14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76</v>
      </c>
      <c r="T80" s="79">
        <v>90</v>
      </c>
      <c r="U80" s="79">
        <v>57</v>
      </c>
      <c r="V80" s="79">
        <v>20</v>
      </c>
      <c r="W80" s="79">
        <v>11</v>
      </c>
      <c r="X80" s="79">
        <v>61</v>
      </c>
      <c r="Y80" s="79">
        <v>67</v>
      </c>
      <c r="Z80" s="79">
        <v>70</v>
      </c>
      <c r="AA80" s="79">
        <v>39</v>
      </c>
      <c r="AB80" s="80">
        <v>40</v>
      </c>
    </row>
    <row r="81" spans="2:28" ht="16.5" thickBot="1" x14ac:dyDescent="0.3">
      <c r="B81" s="34">
        <f t="shared" si="3"/>
        <v>43959</v>
      </c>
      <c r="C81" s="71">
        <f t="shared" si="4"/>
        <v>195</v>
      </c>
      <c r="D81" s="72">
        <f t="shared" si="5"/>
        <v>0</v>
      </c>
      <c r="E81" s="79">
        <v>30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7</v>
      </c>
      <c r="Z81" s="79">
        <v>40</v>
      </c>
      <c r="AA81" s="79">
        <v>84</v>
      </c>
      <c r="AB81" s="80">
        <v>34</v>
      </c>
    </row>
    <row r="82" spans="2:28" ht="16.5" thickBot="1" x14ac:dyDescent="0.3">
      <c r="B82" s="34">
        <f t="shared" si="3"/>
        <v>43960</v>
      </c>
      <c r="C82" s="71">
        <f t="shared" si="4"/>
        <v>10</v>
      </c>
      <c r="D82" s="72">
        <f t="shared" si="5"/>
        <v>-233</v>
      </c>
      <c r="E82" s="79">
        <v>-39</v>
      </c>
      <c r="F82" s="79">
        <v>-29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-7</v>
      </c>
      <c r="Q82" s="79">
        <v>0</v>
      </c>
      <c r="R82" s="79">
        <v>0</v>
      </c>
      <c r="S82" s="79">
        <v>-32</v>
      </c>
      <c r="T82" s="79">
        <v>-31</v>
      </c>
      <c r="U82" s="79">
        <v>0</v>
      </c>
      <c r="V82" s="79">
        <v>0</v>
      </c>
      <c r="W82" s="79">
        <v>0</v>
      </c>
      <c r="X82" s="79">
        <v>-32</v>
      </c>
      <c r="Y82" s="79">
        <v>-50</v>
      </c>
      <c r="Z82" s="79">
        <v>-13</v>
      </c>
      <c r="AA82" s="79">
        <v>10</v>
      </c>
      <c r="AB82" s="80">
        <v>0</v>
      </c>
    </row>
    <row r="83" spans="2:28" ht="16.5" thickBot="1" x14ac:dyDescent="0.3">
      <c r="B83" s="34">
        <f t="shared" si="3"/>
        <v>43961</v>
      </c>
      <c r="C83" s="71">
        <f t="shared" si="4"/>
        <v>0</v>
      </c>
      <c r="D83" s="72">
        <f t="shared" si="5"/>
        <v>-507</v>
      </c>
      <c r="E83" s="79">
        <v>-43</v>
      </c>
      <c r="F83" s="79">
        <v>-24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-2</v>
      </c>
      <c r="P83" s="79">
        <v>-25</v>
      </c>
      <c r="Q83" s="79">
        <v>-50</v>
      </c>
      <c r="R83" s="79">
        <v>-50</v>
      </c>
      <c r="S83" s="79">
        <v>-38</v>
      </c>
      <c r="T83" s="79">
        <v>-50</v>
      </c>
      <c r="U83" s="79">
        <v>-50</v>
      </c>
      <c r="V83" s="79">
        <v>-50</v>
      </c>
      <c r="W83" s="79">
        <v>-50</v>
      </c>
      <c r="X83" s="79">
        <v>-14</v>
      </c>
      <c r="Y83" s="79">
        <v>0</v>
      </c>
      <c r="Z83" s="79">
        <v>-6</v>
      </c>
      <c r="AA83" s="79">
        <v>-35</v>
      </c>
      <c r="AB83" s="80">
        <v>-20</v>
      </c>
    </row>
    <row r="84" spans="2:28" ht="16.5" thickBot="1" x14ac:dyDescent="0.3">
      <c r="B84" s="34">
        <f t="shared" si="3"/>
        <v>43962</v>
      </c>
      <c r="C84" s="71">
        <f t="shared" si="4"/>
        <v>38</v>
      </c>
      <c r="D84" s="72">
        <f t="shared" si="5"/>
        <v>-672</v>
      </c>
      <c r="E84" s="79">
        <v>-50</v>
      </c>
      <c r="F84" s="79">
        <v>-40</v>
      </c>
      <c r="G84" s="79">
        <v>-40</v>
      </c>
      <c r="H84" s="79">
        <v>-29</v>
      </c>
      <c r="I84" s="79">
        <v>-30</v>
      </c>
      <c r="J84" s="79">
        <v>-34</v>
      </c>
      <c r="K84" s="79">
        <v>-35</v>
      </c>
      <c r="L84" s="79">
        <v>-8</v>
      </c>
      <c r="M84" s="79">
        <v>-20</v>
      </c>
      <c r="N84" s="79">
        <v>-20</v>
      </c>
      <c r="O84" s="79">
        <v>-40</v>
      </c>
      <c r="P84" s="79">
        <v>-39</v>
      </c>
      <c r="Q84" s="79">
        <v>-39</v>
      </c>
      <c r="R84" s="79">
        <v>-40</v>
      </c>
      <c r="S84" s="79">
        <v>-10</v>
      </c>
      <c r="T84" s="79">
        <v>-14</v>
      </c>
      <c r="U84" s="79">
        <v>-25</v>
      </c>
      <c r="V84" s="79">
        <v>-20</v>
      </c>
      <c r="W84" s="79">
        <v>-25</v>
      </c>
      <c r="X84" s="79">
        <v>-50</v>
      </c>
      <c r="Y84" s="79">
        <v>-50</v>
      </c>
      <c r="Z84" s="79">
        <v>-14</v>
      </c>
      <c r="AA84" s="79">
        <v>20</v>
      </c>
      <c r="AB84" s="80">
        <v>18</v>
      </c>
    </row>
    <row r="85" spans="2:28" ht="16.5" thickBot="1" x14ac:dyDescent="0.3">
      <c r="B85" s="34">
        <f t="shared" si="3"/>
        <v>43963</v>
      </c>
      <c r="C85" s="71">
        <f t="shared" si="4"/>
        <v>0</v>
      </c>
      <c r="D85" s="72">
        <f t="shared" si="5"/>
        <v>-847</v>
      </c>
      <c r="E85" s="79">
        <v>-33</v>
      </c>
      <c r="F85" s="79">
        <v>-47</v>
      </c>
      <c r="G85" s="79">
        <v>-50</v>
      </c>
      <c r="H85" s="79">
        <v>-46</v>
      </c>
      <c r="I85" s="79">
        <v>-24</v>
      </c>
      <c r="J85" s="79">
        <v>-40</v>
      </c>
      <c r="K85" s="79">
        <v>-29</v>
      </c>
      <c r="L85" s="79">
        <v>-40</v>
      </c>
      <c r="M85" s="79">
        <v>-40</v>
      </c>
      <c r="N85" s="79">
        <v>-40</v>
      </c>
      <c r="O85" s="79">
        <v>-40</v>
      </c>
      <c r="P85" s="79">
        <v>-50</v>
      </c>
      <c r="Q85" s="79">
        <v>-35</v>
      </c>
      <c r="R85" s="79">
        <v>-9</v>
      </c>
      <c r="S85" s="79">
        <v>0</v>
      </c>
      <c r="T85" s="79">
        <v>0</v>
      </c>
      <c r="U85" s="79">
        <v>0</v>
      </c>
      <c r="V85" s="79">
        <v>-34</v>
      </c>
      <c r="W85" s="79">
        <v>-40</v>
      </c>
      <c r="X85" s="79">
        <v>-50</v>
      </c>
      <c r="Y85" s="79">
        <v>-50</v>
      </c>
      <c r="Z85" s="79">
        <v>-50</v>
      </c>
      <c r="AA85" s="79">
        <v>-50</v>
      </c>
      <c r="AB85" s="80">
        <v>-50</v>
      </c>
    </row>
    <row r="86" spans="2:28" ht="16.5" thickBot="1" x14ac:dyDescent="0.3">
      <c r="B86" s="34">
        <f t="shared" si="3"/>
        <v>43964</v>
      </c>
      <c r="C86" s="71">
        <f t="shared" si="4"/>
        <v>0</v>
      </c>
      <c r="D86" s="72">
        <f t="shared" si="5"/>
        <v>-864</v>
      </c>
      <c r="E86" s="79">
        <v>-49</v>
      </c>
      <c r="F86" s="79">
        <v>-40</v>
      </c>
      <c r="G86" s="79">
        <v>-40</v>
      </c>
      <c r="H86" s="79">
        <v>-40</v>
      </c>
      <c r="I86" s="79">
        <v>-28</v>
      </c>
      <c r="J86" s="79">
        <v>-46</v>
      </c>
      <c r="K86" s="79">
        <v>-50</v>
      </c>
      <c r="L86" s="79">
        <v>-30</v>
      </c>
      <c r="M86" s="79">
        <v>-40</v>
      </c>
      <c r="N86" s="79">
        <v>-40</v>
      </c>
      <c r="O86" s="79">
        <v>-40</v>
      </c>
      <c r="P86" s="79">
        <v>-40</v>
      </c>
      <c r="Q86" s="79">
        <v>-40</v>
      </c>
      <c r="R86" s="79">
        <v>-40</v>
      </c>
      <c r="S86" s="79">
        <v>-25</v>
      </c>
      <c r="T86" s="79">
        <v>-25</v>
      </c>
      <c r="U86" s="79">
        <v>-25</v>
      </c>
      <c r="V86" s="79">
        <v>-25</v>
      </c>
      <c r="W86" s="79">
        <v>-25</v>
      </c>
      <c r="X86" s="79">
        <v>-3</v>
      </c>
      <c r="Y86" s="79">
        <v>-50</v>
      </c>
      <c r="Z86" s="79">
        <v>-50</v>
      </c>
      <c r="AA86" s="79">
        <v>-23</v>
      </c>
      <c r="AB86" s="80">
        <v>-50</v>
      </c>
    </row>
    <row r="87" spans="2:28" ht="16.5" thickBot="1" x14ac:dyDescent="0.3">
      <c r="B87" s="34">
        <f t="shared" si="3"/>
        <v>43965</v>
      </c>
      <c r="C87" s="71">
        <f t="shared" si="4"/>
        <v>17</v>
      </c>
      <c r="D87" s="72">
        <f t="shared" si="5"/>
        <v>-193</v>
      </c>
      <c r="E87" s="79">
        <v>17</v>
      </c>
      <c r="F87" s="79">
        <v>0</v>
      </c>
      <c r="G87" s="79">
        <v>0</v>
      </c>
      <c r="H87" s="79">
        <v>0</v>
      </c>
      <c r="I87" s="79">
        <v>-32</v>
      </c>
      <c r="J87" s="79">
        <v>-50</v>
      </c>
      <c r="K87" s="79">
        <v>-50</v>
      </c>
      <c r="L87" s="79">
        <v>-23</v>
      </c>
      <c r="M87" s="79">
        <v>0</v>
      </c>
      <c r="N87" s="79">
        <v>0</v>
      </c>
      <c r="O87" s="79">
        <v>0</v>
      </c>
      <c r="P87" s="79">
        <v>-20</v>
      </c>
      <c r="Q87" s="79">
        <v>-18</v>
      </c>
      <c r="R87" s="79">
        <v>0</v>
      </c>
      <c r="S87" s="79">
        <v>0</v>
      </c>
      <c r="T87" s="79">
        <v>0</v>
      </c>
      <c r="U87" s="79">
        <v>0</v>
      </c>
      <c r="V87" s="79">
        <v>0</v>
      </c>
      <c r="W87" s="79">
        <v>0</v>
      </c>
      <c r="X87" s="79">
        <v>0</v>
      </c>
      <c r="Y87" s="79">
        <v>0</v>
      </c>
      <c r="Z87" s="79">
        <v>0</v>
      </c>
      <c r="AA87" s="79">
        <v>0</v>
      </c>
      <c r="AB87" s="80">
        <v>0</v>
      </c>
    </row>
    <row r="88" spans="2:28" ht="16.5" thickBot="1" x14ac:dyDescent="0.3">
      <c r="B88" s="34">
        <f t="shared" si="3"/>
        <v>43966</v>
      </c>
      <c r="C88" s="71">
        <f t="shared" si="4"/>
        <v>57</v>
      </c>
      <c r="D88" s="72">
        <f t="shared" si="5"/>
        <v>-189</v>
      </c>
      <c r="E88" s="79">
        <v>-8</v>
      </c>
      <c r="F88" s="79">
        <v>7</v>
      </c>
      <c r="G88" s="79">
        <v>40</v>
      </c>
      <c r="H88" s="79">
        <v>10</v>
      </c>
      <c r="I88" s="79">
        <v>-36</v>
      </c>
      <c r="J88" s="79">
        <v>-50</v>
      </c>
      <c r="K88" s="79">
        <v>-50</v>
      </c>
      <c r="L88" s="79">
        <v>-15</v>
      </c>
      <c r="M88" s="79">
        <v>-15</v>
      </c>
      <c r="N88" s="79">
        <v>-15</v>
      </c>
      <c r="O88" s="79">
        <v>0</v>
      </c>
      <c r="P88" s="79">
        <v>0</v>
      </c>
      <c r="Q88" s="79">
        <v>0</v>
      </c>
      <c r="R88" s="79">
        <v>0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0</v>
      </c>
      <c r="AA88" s="79">
        <v>0</v>
      </c>
      <c r="AB88" s="80">
        <v>0</v>
      </c>
    </row>
    <row r="89" spans="2:28" ht="16.5" thickBot="1" x14ac:dyDescent="0.3">
      <c r="B89" s="34">
        <f t="shared" si="3"/>
        <v>43967</v>
      </c>
      <c r="C89" s="71">
        <f t="shared" si="4"/>
        <v>38</v>
      </c>
      <c r="D89" s="72">
        <f t="shared" si="5"/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8</v>
      </c>
      <c r="Y89" s="79">
        <v>22</v>
      </c>
      <c r="Z89" s="79">
        <v>8</v>
      </c>
      <c r="AA89" s="79">
        <v>0</v>
      </c>
      <c r="AB89" s="80">
        <v>0</v>
      </c>
    </row>
    <row r="90" spans="2:28" ht="16.5" thickBot="1" x14ac:dyDescent="0.3">
      <c r="B90" s="34">
        <f t="shared" si="3"/>
        <v>43968</v>
      </c>
      <c r="C90" s="71">
        <f t="shared" si="4"/>
        <v>5</v>
      </c>
      <c r="D90" s="72">
        <f t="shared" si="5"/>
        <v>-19</v>
      </c>
      <c r="E90" s="79">
        <v>-5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5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0</v>
      </c>
      <c r="Y90" s="79">
        <v>0</v>
      </c>
      <c r="Z90" s="79">
        <v>-2</v>
      </c>
      <c r="AA90" s="79">
        <v>-12</v>
      </c>
      <c r="AB90" s="80">
        <v>0</v>
      </c>
    </row>
    <row r="91" spans="2:28" ht="16.5" thickBot="1" x14ac:dyDescent="0.3">
      <c r="B91" s="34">
        <f t="shared" si="3"/>
        <v>43969</v>
      </c>
      <c r="C91" s="71">
        <f t="shared" si="4"/>
        <v>89</v>
      </c>
      <c r="D91" s="72">
        <f t="shared" si="5"/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18</v>
      </c>
      <c r="T91" s="79">
        <v>25</v>
      </c>
      <c r="U91" s="79">
        <v>25</v>
      </c>
      <c r="V91" s="79">
        <v>0</v>
      </c>
      <c r="W91" s="79">
        <v>0</v>
      </c>
      <c r="X91" s="79">
        <v>0</v>
      </c>
      <c r="Y91" s="79">
        <v>0</v>
      </c>
      <c r="Z91" s="79">
        <v>0</v>
      </c>
      <c r="AA91" s="79">
        <v>15</v>
      </c>
      <c r="AB91" s="80">
        <v>6</v>
      </c>
    </row>
    <row r="92" spans="2:28" ht="16.5" thickBot="1" x14ac:dyDescent="0.3">
      <c r="B92" s="34">
        <f t="shared" si="3"/>
        <v>43970</v>
      </c>
      <c r="C92" s="71">
        <f t="shared" si="4"/>
        <v>47</v>
      </c>
      <c r="D92" s="72">
        <f t="shared" si="5"/>
        <v>-50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9</v>
      </c>
      <c r="T92" s="79">
        <v>38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-50</v>
      </c>
      <c r="AB92" s="80">
        <v>0</v>
      </c>
    </row>
    <row r="93" spans="2:28" ht="16.5" thickBot="1" x14ac:dyDescent="0.3">
      <c r="B93" s="34">
        <f t="shared" si="3"/>
        <v>43971</v>
      </c>
      <c r="C93" s="71">
        <f t="shared" si="4"/>
        <v>32</v>
      </c>
      <c r="D93" s="72">
        <f t="shared" si="5"/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3</v>
      </c>
      <c r="T93" s="79">
        <v>20</v>
      </c>
      <c r="U93" s="79">
        <v>9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80">
        <v>0</v>
      </c>
    </row>
    <row r="94" spans="2:28" ht="16.5" thickBot="1" x14ac:dyDescent="0.3">
      <c r="B94" s="34">
        <f t="shared" si="3"/>
        <v>43972</v>
      </c>
      <c r="C94" s="71">
        <f t="shared" si="4"/>
        <v>67</v>
      </c>
      <c r="D94" s="72">
        <f t="shared" si="5"/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26</v>
      </c>
      <c r="Y94" s="79">
        <v>18</v>
      </c>
      <c r="Z94" s="79">
        <v>20</v>
      </c>
      <c r="AA94" s="79">
        <v>3</v>
      </c>
      <c r="AB94" s="80">
        <v>0</v>
      </c>
    </row>
    <row r="95" spans="2:28" ht="16.5" thickBot="1" x14ac:dyDescent="0.3">
      <c r="B95" s="34">
        <f t="shared" si="3"/>
        <v>43973</v>
      </c>
      <c r="C95" s="71">
        <f t="shared" si="4"/>
        <v>0</v>
      </c>
      <c r="D95" s="72">
        <f t="shared" si="5"/>
        <v>0</v>
      </c>
      <c r="E95" s="79">
        <v>0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  <c r="P95" s="79">
        <v>0</v>
      </c>
      <c r="Q95" s="79">
        <v>0</v>
      </c>
      <c r="R95" s="79">
        <v>0</v>
      </c>
      <c r="S95" s="79">
        <v>0</v>
      </c>
      <c r="T95" s="79">
        <v>0</v>
      </c>
      <c r="U95" s="79">
        <v>0</v>
      </c>
      <c r="V95" s="79">
        <v>0</v>
      </c>
      <c r="W95" s="79">
        <v>0</v>
      </c>
      <c r="X95" s="79">
        <v>0</v>
      </c>
      <c r="Y95" s="79">
        <v>0</v>
      </c>
      <c r="Z95" s="79">
        <v>0</v>
      </c>
      <c r="AA95" s="79">
        <v>0</v>
      </c>
      <c r="AB95" s="80">
        <v>0</v>
      </c>
    </row>
    <row r="96" spans="2:28" ht="16.5" thickBot="1" x14ac:dyDescent="0.3">
      <c r="B96" s="34">
        <f t="shared" si="3"/>
        <v>43974</v>
      </c>
      <c r="C96" s="71">
        <f t="shared" si="4"/>
        <v>480</v>
      </c>
      <c r="D96" s="72">
        <f t="shared" si="5"/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15</v>
      </c>
      <c r="T96" s="79">
        <v>49</v>
      </c>
      <c r="U96" s="79">
        <v>42</v>
      </c>
      <c r="V96" s="79">
        <v>14</v>
      </c>
      <c r="W96" s="79">
        <v>0</v>
      </c>
      <c r="X96" s="79">
        <v>41</v>
      </c>
      <c r="Y96" s="79">
        <v>58</v>
      </c>
      <c r="Z96" s="79">
        <v>95</v>
      </c>
      <c r="AA96" s="79">
        <v>96</v>
      </c>
      <c r="AB96" s="80">
        <v>70</v>
      </c>
    </row>
    <row r="97" spans="2:28" ht="16.5" thickBot="1" x14ac:dyDescent="0.3">
      <c r="B97" s="34">
        <f t="shared" si="3"/>
        <v>43975</v>
      </c>
      <c r="C97" s="71">
        <f t="shared" si="4"/>
        <v>0</v>
      </c>
      <c r="D97" s="72">
        <f t="shared" si="5"/>
        <v>-52</v>
      </c>
      <c r="E97" s="79">
        <v>-25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79">
        <v>0</v>
      </c>
      <c r="M97" s="79">
        <v>0</v>
      </c>
      <c r="N97" s="79">
        <v>0</v>
      </c>
      <c r="O97" s="79">
        <v>0</v>
      </c>
      <c r="P97" s="79">
        <v>0</v>
      </c>
      <c r="Q97" s="79">
        <v>0</v>
      </c>
      <c r="R97" s="79">
        <v>0</v>
      </c>
      <c r="S97" s="79">
        <v>0</v>
      </c>
      <c r="T97" s="79">
        <v>0</v>
      </c>
      <c r="U97" s="79">
        <v>0</v>
      </c>
      <c r="V97" s="79">
        <v>-7</v>
      </c>
      <c r="W97" s="79">
        <v>-10</v>
      </c>
      <c r="X97" s="79">
        <v>-10</v>
      </c>
      <c r="Y97" s="79">
        <v>0</v>
      </c>
      <c r="Z97" s="79">
        <v>0</v>
      </c>
      <c r="AA97" s="79">
        <v>0</v>
      </c>
      <c r="AB97" s="80">
        <v>0</v>
      </c>
    </row>
    <row r="98" spans="2:28" ht="16.5" thickBot="1" x14ac:dyDescent="0.3">
      <c r="B98" s="34">
        <f t="shared" si="3"/>
        <v>43976</v>
      </c>
      <c r="C98" s="71">
        <f t="shared" si="4"/>
        <v>243</v>
      </c>
      <c r="D98" s="72">
        <f t="shared" si="5"/>
        <v>-189</v>
      </c>
      <c r="E98" s="79">
        <v>0</v>
      </c>
      <c r="F98" s="79">
        <v>-33</v>
      </c>
      <c r="G98" s="79">
        <v>-31</v>
      </c>
      <c r="H98" s="79">
        <v>-20</v>
      </c>
      <c r="I98" s="79">
        <v>-12</v>
      </c>
      <c r="J98" s="79">
        <v>-12</v>
      </c>
      <c r="K98" s="79">
        <v>-29</v>
      </c>
      <c r="L98" s="79">
        <v>-19</v>
      </c>
      <c r="M98" s="79">
        <v>-15</v>
      </c>
      <c r="N98" s="79">
        <v>-18</v>
      </c>
      <c r="O98" s="79">
        <v>20</v>
      </c>
      <c r="P98" s="79">
        <v>14</v>
      </c>
      <c r="Q98" s="79">
        <v>25</v>
      </c>
      <c r="R98" s="79">
        <v>25</v>
      </c>
      <c r="S98" s="79">
        <v>44</v>
      </c>
      <c r="T98" s="79">
        <v>46</v>
      </c>
      <c r="U98" s="79">
        <v>0</v>
      </c>
      <c r="V98" s="79">
        <v>0</v>
      </c>
      <c r="W98" s="79">
        <v>0</v>
      </c>
      <c r="X98" s="79">
        <v>0</v>
      </c>
      <c r="Y98" s="79">
        <v>19</v>
      </c>
      <c r="Z98" s="79">
        <v>25</v>
      </c>
      <c r="AA98" s="79">
        <v>25</v>
      </c>
      <c r="AB98" s="80">
        <v>0</v>
      </c>
    </row>
    <row r="99" spans="2:28" ht="16.5" thickBot="1" x14ac:dyDescent="0.3">
      <c r="B99" s="34">
        <f t="shared" si="3"/>
        <v>43977</v>
      </c>
      <c r="C99" s="71">
        <f t="shared" si="4"/>
        <v>992</v>
      </c>
      <c r="D99" s="72">
        <f t="shared" si="5"/>
        <v>-121</v>
      </c>
      <c r="E99" s="79">
        <v>-11</v>
      </c>
      <c r="F99" s="79">
        <v>-14</v>
      </c>
      <c r="G99" s="79">
        <v>-34</v>
      </c>
      <c r="H99" s="79">
        <v>-25</v>
      </c>
      <c r="I99" s="79">
        <v>-15</v>
      </c>
      <c r="J99" s="79">
        <v>-16</v>
      </c>
      <c r="K99" s="79">
        <v>-6</v>
      </c>
      <c r="L99" s="79">
        <v>0</v>
      </c>
      <c r="M99" s="79">
        <v>11</v>
      </c>
      <c r="N99" s="79">
        <v>38</v>
      </c>
      <c r="O99" s="79">
        <v>73</v>
      </c>
      <c r="P99" s="79">
        <v>100</v>
      </c>
      <c r="Q99" s="79">
        <v>100</v>
      </c>
      <c r="R99" s="79">
        <v>75</v>
      </c>
      <c r="S99" s="79">
        <v>48</v>
      </c>
      <c r="T99" s="79">
        <v>38</v>
      </c>
      <c r="U99" s="79">
        <v>38</v>
      </c>
      <c r="V99" s="79">
        <v>25</v>
      </c>
      <c r="W99" s="79">
        <v>27</v>
      </c>
      <c r="X99" s="79">
        <v>56</v>
      </c>
      <c r="Y99" s="79">
        <v>92</v>
      </c>
      <c r="Z99" s="79">
        <v>107</v>
      </c>
      <c r="AA99" s="79">
        <v>75</v>
      </c>
      <c r="AB99" s="80">
        <v>89</v>
      </c>
    </row>
    <row r="100" spans="2:28" ht="16.5" thickBot="1" x14ac:dyDescent="0.3">
      <c r="B100" s="34">
        <f t="shared" si="3"/>
        <v>43978</v>
      </c>
      <c r="C100" s="71">
        <f t="shared" si="4"/>
        <v>1190</v>
      </c>
      <c r="D100" s="72">
        <f t="shared" si="5"/>
        <v>-70</v>
      </c>
      <c r="E100" s="79">
        <v>31</v>
      </c>
      <c r="F100" s="79">
        <v>24</v>
      </c>
      <c r="G100" s="79">
        <v>-19</v>
      </c>
      <c r="H100" s="79">
        <v>-21</v>
      </c>
      <c r="I100" s="79">
        <v>-12</v>
      </c>
      <c r="J100" s="79">
        <v>-12</v>
      </c>
      <c r="K100" s="79">
        <v>-6</v>
      </c>
      <c r="L100" s="79">
        <v>20</v>
      </c>
      <c r="M100" s="79">
        <v>37</v>
      </c>
      <c r="N100" s="79">
        <v>71</v>
      </c>
      <c r="O100" s="79">
        <v>75</v>
      </c>
      <c r="P100" s="79">
        <v>99</v>
      </c>
      <c r="Q100" s="79">
        <v>100</v>
      </c>
      <c r="R100" s="79">
        <v>100</v>
      </c>
      <c r="S100" s="79">
        <v>104</v>
      </c>
      <c r="T100" s="79">
        <v>108</v>
      </c>
      <c r="U100" s="79">
        <v>100</v>
      </c>
      <c r="V100" s="79">
        <v>77</v>
      </c>
      <c r="W100" s="79">
        <v>50</v>
      </c>
      <c r="X100" s="79">
        <v>50</v>
      </c>
      <c r="Y100" s="79">
        <v>94</v>
      </c>
      <c r="Z100" s="79">
        <v>25</v>
      </c>
      <c r="AA100" s="79">
        <v>25</v>
      </c>
      <c r="AB100" s="80">
        <v>0</v>
      </c>
    </row>
    <row r="101" spans="2:28" ht="16.5" thickBot="1" x14ac:dyDescent="0.3">
      <c r="B101" s="34">
        <f t="shared" si="3"/>
        <v>43979</v>
      </c>
      <c r="C101" s="71">
        <f t="shared" si="4"/>
        <v>1063</v>
      </c>
      <c r="D101" s="72">
        <f t="shared" si="5"/>
        <v>-53</v>
      </c>
      <c r="E101" s="79">
        <v>25</v>
      </c>
      <c r="F101" s="79">
        <v>6</v>
      </c>
      <c r="G101" s="79">
        <v>-8</v>
      </c>
      <c r="H101" s="79">
        <v>-21</v>
      </c>
      <c r="I101" s="79">
        <v>-12</v>
      </c>
      <c r="J101" s="79">
        <v>-12</v>
      </c>
      <c r="K101" s="79">
        <v>0</v>
      </c>
      <c r="L101" s="79">
        <v>10</v>
      </c>
      <c r="M101" s="79">
        <v>45</v>
      </c>
      <c r="N101" s="79">
        <v>58</v>
      </c>
      <c r="O101" s="79">
        <v>79</v>
      </c>
      <c r="P101" s="79">
        <v>75</v>
      </c>
      <c r="Q101" s="79">
        <v>75</v>
      </c>
      <c r="R101" s="79">
        <v>90</v>
      </c>
      <c r="S101" s="79">
        <v>139</v>
      </c>
      <c r="T101" s="79">
        <v>104</v>
      </c>
      <c r="U101" s="79">
        <v>91</v>
      </c>
      <c r="V101" s="79">
        <v>95</v>
      </c>
      <c r="W101" s="79">
        <v>50</v>
      </c>
      <c r="X101" s="79">
        <v>37</v>
      </c>
      <c r="Y101" s="79">
        <v>21</v>
      </c>
      <c r="Z101" s="79">
        <v>13</v>
      </c>
      <c r="AA101" s="79">
        <v>25</v>
      </c>
      <c r="AB101" s="80">
        <v>25</v>
      </c>
    </row>
    <row r="102" spans="2:28" ht="16.5" thickBot="1" x14ac:dyDescent="0.3">
      <c r="B102" s="34">
        <f>B67</f>
        <v>43980</v>
      </c>
      <c r="C102" s="71">
        <f t="shared" si="4"/>
        <v>549</v>
      </c>
      <c r="D102" s="72">
        <f t="shared" si="5"/>
        <v>-82</v>
      </c>
      <c r="E102" s="79">
        <v>19</v>
      </c>
      <c r="F102" s="79">
        <v>0</v>
      </c>
      <c r="G102" s="79">
        <v>-23</v>
      </c>
      <c r="H102" s="79">
        <v>-23</v>
      </c>
      <c r="I102" s="79">
        <v>-18</v>
      </c>
      <c r="J102" s="79">
        <v>-18</v>
      </c>
      <c r="K102" s="79">
        <v>0</v>
      </c>
      <c r="L102" s="79">
        <v>0</v>
      </c>
      <c r="M102" s="79">
        <v>17</v>
      </c>
      <c r="N102" s="79">
        <v>20</v>
      </c>
      <c r="O102" s="79">
        <v>18</v>
      </c>
      <c r="P102" s="79">
        <v>45</v>
      </c>
      <c r="Q102" s="79">
        <v>50</v>
      </c>
      <c r="R102" s="79">
        <v>50</v>
      </c>
      <c r="S102" s="79">
        <v>40</v>
      </c>
      <c r="T102" s="79">
        <v>50</v>
      </c>
      <c r="U102" s="79">
        <v>64</v>
      </c>
      <c r="V102" s="79">
        <v>50</v>
      </c>
      <c r="W102" s="79">
        <v>31</v>
      </c>
      <c r="X102" s="79">
        <v>13</v>
      </c>
      <c r="Y102" s="79">
        <v>25</v>
      </c>
      <c r="Z102" s="79">
        <v>25</v>
      </c>
      <c r="AA102" s="79">
        <v>0</v>
      </c>
      <c r="AB102" s="80">
        <v>32</v>
      </c>
    </row>
    <row r="103" spans="2:28" ht="16.5" thickBot="1" x14ac:dyDescent="0.3">
      <c r="B103" s="34">
        <f t="shared" si="3"/>
        <v>43981</v>
      </c>
      <c r="C103" s="71">
        <f t="shared" si="4"/>
        <v>500</v>
      </c>
      <c r="D103" s="72">
        <f t="shared" si="5"/>
        <v>-187</v>
      </c>
      <c r="E103" s="79">
        <v>17</v>
      </c>
      <c r="F103" s="79">
        <v>-25</v>
      </c>
      <c r="G103" s="79">
        <v>-39</v>
      </c>
      <c r="H103" s="79">
        <v>-44</v>
      </c>
      <c r="I103" s="79">
        <v>-33</v>
      </c>
      <c r="J103" s="79">
        <v>-30</v>
      </c>
      <c r="K103" s="79">
        <v>-16</v>
      </c>
      <c r="L103" s="79">
        <v>0</v>
      </c>
      <c r="M103" s="79">
        <v>0</v>
      </c>
      <c r="N103" s="79">
        <v>4</v>
      </c>
      <c r="O103" s="79">
        <v>43</v>
      </c>
      <c r="P103" s="79">
        <v>38</v>
      </c>
      <c r="Q103" s="79">
        <v>25</v>
      </c>
      <c r="R103" s="79">
        <v>16</v>
      </c>
      <c r="S103" s="79">
        <v>10</v>
      </c>
      <c r="T103" s="79">
        <v>25</v>
      </c>
      <c r="U103" s="79">
        <v>25</v>
      </c>
      <c r="V103" s="79">
        <v>5</v>
      </c>
      <c r="W103" s="79">
        <v>0</v>
      </c>
      <c r="X103" s="79">
        <v>24</v>
      </c>
      <c r="Y103" s="79">
        <v>71</v>
      </c>
      <c r="Z103" s="79">
        <v>100</v>
      </c>
      <c r="AA103" s="79">
        <v>50</v>
      </c>
      <c r="AB103" s="80">
        <v>47</v>
      </c>
    </row>
    <row r="104" spans="2:28" ht="16.5" thickBot="1" x14ac:dyDescent="0.3">
      <c r="B104" s="35">
        <f t="shared" si="3"/>
        <v>43982</v>
      </c>
      <c r="C104" s="71">
        <f t="shared" si="4"/>
        <v>1113</v>
      </c>
      <c r="D104" s="72">
        <f t="shared" si="5"/>
        <v>0</v>
      </c>
      <c r="E104" s="81">
        <v>32</v>
      </c>
      <c r="F104" s="81">
        <v>6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40</v>
      </c>
      <c r="O104" s="81">
        <v>50</v>
      </c>
      <c r="P104" s="81">
        <v>43</v>
      </c>
      <c r="Q104" s="81">
        <v>115</v>
      </c>
      <c r="R104" s="81">
        <v>115</v>
      </c>
      <c r="S104" s="81">
        <v>73</v>
      </c>
      <c r="T104" s="81">
        <v>50</v>
      </c>
      <c r="U104" s="81">
        <v>50</v>
      </c>
      <c r="V104" s="81">
        <v>70</v>
      </c>
      <c r="W104" s="81">
        <v>70</v>
      </c>
      <c r="X104" s="81">
        <v>102</v>
      </c>
      <c r="Y104" s="81">
        <v>115</v>
      </c>
      <c r="Z104" s="81">
        <v>75</v>
      </c>
      <c r="AA104" s="81">
        <v>50</v>
      </c>
      <c r="AB104" s="82">
        <v>57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5"/>
  <sheetViews>
    <sheetView zoomScale="85" zoomScaleNormal="85" workbookViewId="0">
      <selection activeCell="L38" sqref="L38"/>
    </sheetView>
  </sheetViews>
  <sheetFormatPr defaultRowHeight="15" x14ac:dyDescent="0.25"/>
  <cols>
    <col min="1" max="1" width="9.140625" style="14"/>
    <col min="2" max="2" width="14.28515625" style="14" customWidth="1"/>
    <col min="3" max="3" width="18.28515625" style="14" customWidth="1"/>
    <col min="4" max="7" width="9.140625" style="14"/>
    <col min="8" max="12" width="9.7109375" style="14" bestFit="1" customWidth="1"/>
    <col min="13" max="13" width="9" style="14" bestFit="1" customWidth="1"/>
    <col min="14" max="16384" width="9.140625" style="14"/>
  </cols>
  <sheetData>
    <row r="1" spans="2:27" ht="15.75" thickBot="1" x14ac:dyDescent="0.3"/>
    <row r="2" spans="2:27" ht="24" thickBot="1" x14ac:dyDescent="0.4">
      <c r="B2" s="132" t="s">
        <v>35</v>
      </c>
      <c r="C2" s="143" t="s">
        <v>36</v>
      </c>
      <c r="D2" s="139" t="s">
        <v>43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5"/>
    </row>
    <row r="3" spans="2:27" ht="15.75" thickBot="1" x14ac:dyDescent="0.3">
      <c r="B3" s="133"/>
      <c r="C3" s="144"/>
      <c r="D3" s="44" t="s">
        <v>23</v>
      </c>
      <c r="E3" s="45" t="s">
        <v>22</v>
      </c>
      <c r="F3" s="46" t="s">
        <v>21</v>
      </c>
      <c r="G3" s="46" t="s">
        <v>20</v>
      </c>
      <c r="H3" s="47" t="s">
        <v>19</v>
      </c>
      <c r="I3" s="46" t="s">
        <v>18</v>
      </c>
      <c r="J3" s="46" t="s">
        <v>17</v>
      </c>
      <c r="K3" s="46" t="s">
        <v>16</v>
      </c>
      <c r="L3" s="48" t="s">
        <v>15</v>
      </c>
      <c r="M3" s="46" t="s">
        <v>14</v>
      </c>
      <c r="N3" s="47" t="s">
        <v>13</v>
      </c>
      <c r="O3" s="46" t="s">
        <v>12</v>
      </c>
      <c r="P3" s="46" t="s">
        <v>11</v>
      </c>
      <c r="Q3" s="46" t="s">
        <v>10</v>
      </c>
      <c r="R3" s="46" t="s">
        <v>9</v>
      </c>
      <c r="S3" s="46" t="s">
        <v>8</v>
      </c>
      <c r="T3" s="46" t="s">
        <v>7</v>
      </c>
      <c r="U3" s="46" t="s">
        <v>6</v>
      </c>
      <c r="V3" s="46" t="s">
        <v>5</v>
      </c>
      <c r="W3" s="46" t="s">
        <v>4</v>
      </c>
      <c r="X3" s="46" t="s">
        <v>3</v>
      </c>
      <c r="Y3" s="46" t="s">
        <v>2</v>
      </c>
      <c r="Z3" s="46" t="s">
        <v>1</v>
      </c>
      <c r="AA3" s="49" t="s">
        <v>0</v>
      </c>
    </row>
    <row r="4" spans="2:27" ht="15.75" x14ac:dyDescent="0.25">
      <c r="B4" s="33">
        <f>'Ангажирана aFRR енергија '!B4</f>
        <v>43952</v>
      </c>
      <c r="C4" s="91">
        <f>SUM(D4:AA4)</f>
        <v>1026.4769999999999</v>
      </c>
      <c r="D4" s="60">
        <v>28.43</v>
      </c>
      <c r="E4" s="61">
        <v>26.466000000000001</v>
      </c>
      <c r="F4" s="61">
        <v>57.122999999999998</v>
      </c>
      <c r="G4" s="61">
        <v>53.695999999999998</v>
      </c>
      <c r="H4" s="61">
        <v>85.201999999999998</v>
      </c>
      <c r="I4" s="61">
        <v>115.002</v>
      </c>
      <c r="J4" s="61">
        <v>94.024000000000001</v>
      </c>
      <c r="K4" s="61">
        <v>132.88300000000001</v>
      </c>
      <c r="L4" s="61">
        <v>105.309</v>
      </c>
      <c r="M4" s="61">
        <v>74.963999999999999</v>
      </c>
      <c r="N4" s="61">
        <v>50.701000000000001</v>
      </c>
      <c r="O4" s="61">
        <v>46.826000000000001</v>
      </c>
      <c r="P4" s="61">
        <v>36.628</v>
      </c>
      <c r="Q4" s="61">
        <v>12.244999999999999</v>
      </c>
      <c r="R4" s="61">
        <v>-4.6420000000000003</v>
      </c>
      <c r="S4" s="61">
        <v>11.824999999999999</v>
      </c>
      <c r="T4" s="61">
        <v>42.55</v>
      </c>
      <c r="U4" s="61">
        <v>30.382000000000001</v>
      </c>
      <c r="V4" s="61">
        <v>1.53</v>
      </c>
      <c r="W4" s="61">
        <v>5.8029999999999999</v>
      </c>
      <c r="X4" s="61">
        <v>3.6629999999999998</v>
      </c>
      <c r="Y4" s="61">
        <v>17.693000000000001</v>
      </c>
      <c r="Z4" s="61">
        <v>-1.0569999999999999</v>
      </c>
      <c r="AA4" s="62">
        <v>-0.76900000000000002</v>
      </c>
    </row>
    <row r="5" spans="2:27" ht="15.75" x14ac:dyDescent="0.25">
      <c r="B5" s="34">
        <f>'Ангажирана aFRR енергија '!B5</f>
        <v>43953</v>
      </c>
      <c r="C5" s="92">
        <f t="shared" ref="C5:C34" si="0">SUM(D5:AA5)</f>
        <v>704.24299999999994</v>
      </c>
      <c r="D5" s="63">
        <v>59.783999999999999</v>
      </c>
      <c r="E5" s="64">
        <v>60.554000000000002</v>
      </c>
      <c r="F5" s="64">
        <v>72.549000000000007</v>
      </c>
      <c r="G5" s="64">
        <v>84.677999999999997</v>
      </c>
      <c r="H5" s="64">
        <v>106.82899999999999</v>
      </c>
      <c r="I5" s="64">
        <v>120.547</v>
      </c>
      <c r="J5" s="64">
        <v>112.762</v>
      </c>
      <c r="K5" s="64">
        <v>130.46199999999999</v>
      </c>
      <c r="L5" s="64">
        <v>92.683999999999997</v>
      </c>
      <c r="M5" s="64">
        <v>31.027999999999999</v>
      </c>
      <c r="N5" s="64">
        <v>-7.9630000000000001</v>
      </c>
      <c r="O5" s="64">
        <v>-16.266999999999999</v>
      </c>
      <c r="P5" s="64">
        <v>-21.808</v>
      </c>
      <c r="Q5" s="64">
        <v>-32.615000000000002</v>
      </c>
      <c r="R5" s="64">
        <v>-29.321999999999999</v>
      </c>
      <c r="S5" s="64">
        <v>-3.4239999999999999</v>
      </c>
      <c r="T5" s="64">
        <v>-5.42</v>
      </c>
      <c r="U5" s="64">
        <v>-5.6689999999999996</v>
      </c>
      <c r="V5" s="64">
        <v>-31.155000000000001</v>
      </c>
      <c r="W5" s="64">
        <v>1.9</v>
      </c>
      <c r="X5" s="64">
        <v>-6.109</v>
      </c>
      <c r="Y5" s="64">
        <v>-0.28899999999999998</v>
      </c>
      <c r="Z5" s="64">
        <v>-5.8250000000000002</v>
      </c>
      <c r="AA5" s="65">
        <v>-3.6680000000000001</v>
      </c>
    </row>
    <row r="6" spans="2:27" ht="15.75" x14ac:dyDescent="0.25">
      <c r="B6" s="34">
        <f>'Ангажирана aFRR енергија '!B6</f>
        <v>43954</v>
      </c>
      <c r="C6" s="92">
        <f t="shared" si="0"/>
        <v>384.98899999999998</v>
      </c>
      <c r="D6" s="63">
        <v>-0.379</v>
      </c>
      <c r="E6" s="64">
        <v>33.194000000000003</v>
      </c>
      <c r="F6" s="64">
        <v>47.243000000000002</v>
      </c>
      <c r="G6" s="64">
        <v>64.128</v>
      </c>
      <c r="H6" s="64">
        <v>89.906000000000006</v>
      </c>
      <c r="I6" s="64">
        <v>96.394000000000005</v>
      </c>
      <c r="J6" s="64">
        <v>83.412999999999997</v>
      </c>
      <c r="K6" s="64">
        <v>86.643000000000001</v>
      </c>
      <c r="L6" s="64">
        <v>32.426000000000002</v>
      </c>
      <c r="M6" s="64">
        <v>-6.952</v>
      </c>
      <c r="N6" s="64">
        <v>-17.143000000000001</v>
      </c>
      <c r="O6" s="64">
        <v>-16.056999999999999</v>
      </c>
      <c r="P6" s="64">
        <v>-21.81</v>
      </c>
      <c r="Q6" s="64">
        <v>-19.074999999999999</v>
      </c>
      <c r="R6" s="64">
        <v>-4.51</v>
      </c>
      <c r="S6" s="64">
        <v>2.1280000000000001</v>
      </c>
      <c r="T6" s="64">
        <v>-6.4749999999999996</v>
      </c>
      <c r="U6" s="64">
        <v>-9.0169999999999995</v>
      </c>
      <c r="V6" s="64">
        <v>-23.466999999999999</v>
      </c>
      <c r="W6" s="64">
        <v>-6.04</v>
      </c>
      <c r="X6" s="64">
        <v>-9.2639999999999993</v>
      </c>
      <c r="Y6" s="64">
        <v>-5.7409999999999997</v>
      </c>
      <c r="Z6" s="64">
        <v>-6.0469999999999997</v>
      </c>
      <c r="AA6" s="65">
        <v>1.4910000000000001</v>
      </c>
    </row>
    <row r="7" spans="2:27" ht="15.75" x14ac:dyDescent="0.25">
      <c r="B7" s="34">
        <f>'Ангажирана aFRR енергија '!B7</f>
        <v>43955</v>
      </c>
      <c r="C7" s="92">
        <f t="shared" si="0"/>
        <v>563.19700000000012</v>
      </c>
      <c r="D7" s="63">
        <v>18.013999999999999</v>
      </c>
      <c r="E7" s="64">
        <v>54.555999999999997</v>
      </c>
      <c r="F7" s="64">
        <v>68.531000000000006</v>
      </c>
      <c r="G7" s="64">
        <v>70.072999999999993</v>
      </c>
      <c r="H7" s="64">
        <v>85.313999999999993</v>
      </c>
      <c r="I7" s="64">
        <v>102.563</v>
      </c>
      <c r="J7" s="64">
        <v>76.049000000000007</v>
      </c>
      <c r="K7" s="64">
        <v>99.933000000000007</v>
      </c>
      <c r="L7" s="64">
        <v>66.805000000000007</v>
      </c>
      <c r="M7" s="64">
        <v>18.821000000000002</v>
      </c>
      <c r="N7" s="64">
        <v>3.702</v>
      </c>
      <c r="O7" s="64">
        <v>3.7970000000000002</v>
      </c>
      <c r="P7" s="64">
        <v>-5.7119999999999997</v>
      </c>
      <c r="Q7" s="64">
        <v>-7.6840000000000002</v>
      </c>
      <c r="R7" s="64">
        <v>-23.085999999999999</v>
      </c>
      <c r="S7" s="64">
        <v>-5.7880000000000003</v>
      </c>
      <c r="T7" s="64">
        <v>9.4920000000000009</v>
      </c>
      <c r="U7" s="64">
        <v>-7.2229999999999999</v>
      </c>
      <c r="V7" s="64">
        <v>-19.983000000000001</v>
      </c>
      <c r="W7" s="64">
        <v>-15.048999999999999</v>
      </c>
      <c r="X7" s="64">
        <v>-6.899</v>
      </c>
      <c r="Y7" s="64">
        <v>-4.0949999999999998</v>
      </c>
      <c r="Z7" s="64">
        <v>-14.398999999999999</v>
      </c>
      <c r="AA7" s="65">
        <v>-4.5350000000000001</v>
      </c>
    </row>
    <row r="8" spans="2:27" ht="15.75" x14ac:dyDescent="0.25">
      <c r="B8" s="34">
        <f>'Ангажирана aFRR енергија '!B8</f>
        <v>43956</v>
      </c>
      <c r="C8" s="92">
        <f t="shared" si="0"/>
        <v>597.05500000000006</v>
      </c>
      <c r="D8" s="63">
        <v>2.69</v>
      </c>
      <c r="E8" s="64">
        <v>31.916</v>
      </c>
      <c r="F8" s="64">
        <v>49.19</v>
      </c>
      <c r="G8" s="64">
        <v>52.585999999999999</v>
      </c>
      <c r="H8" s="64">
        <v>63.174999999999997</v>
      </c>
      <c r="I8" s="64">
        <v>72.921000000000006</v>
      </c>
      <c r="J8" s="64">
        <v>53.887</v>
      </c>
      <c r="K8" s="64">
        <v>83.405000000000001</v>
      </c>
      <c r="L8" s="64">
        <v>80.581000000000003</v>
      </c>
      <c r="M8" s="64">
        <v>50.744</v>
      </c>
      <c r="N8" s="64">
        <v>42.046999999999997</v>
      </c>
      <c r="O8" s="64">
        <v>30.951000000000001</v>
      </c>
      <c r="P8" s="64">
        <v>27.152000000000001</v>
      </c>
      <c r="Q8" s="64">
        <v>5.2779999999999996</v>
      </c>
      <c r="R8" s="64">
        <v>-12.526999999999999</v>
      </c>
      <c r="S8" s="64">
        <v>-3.16</v>
      </c>
      <c r="T8" s="64">
        <v>-5.9029999999999996</v>
      </c>
      <c r="U8" s="64">
        <v>-6.8310000000000004</v>
      </c>
      <c r="V8" s="64">
        <v>-16.788</v>
      </c>
      <c r="W8" s="64">
        <v>-4.2249999999999996</v>
      </c>
      <c r="X8" s="64">
        <v>-3.6379999999999999</v>
      </c>
      <c r="Y8" s="64">
        <v>7.1109999999999998</v>
      </c>
      <c r="Z8" s="64">
        <v>-5.7709999999999999</v>
      </c>
      <c r="AA8" s="65">
        <v>2.2639999999999998</v>
      </c>
    </row>
    <row r="9" spans="2:27" ht="15.75" x14ac:dyDescent="0.25">
      <c r="B9" s="34">
        <f>'Ангажирана aFRR енергија '!B9</f>
        <v>43957</v>
      </c>
      <c r="C9" s="92">
        <f t="shared" si="0"/>
        <v>313.06100000000004</v>
      </c>
      <c r="D9" s="63">
        <v>11.095000000000001</v>
      </c>
      <c r="E9" s="64">
        <v>5.2910000000000004</v>
      </c>
      <c r="F9" s="64">
        <v>45.08</v>
      </c>
      <c r="G9" s="64">
        <v>48.831000000000003</v>
      </c>
      <c r="H9" s="64">
        <v>58.753999999999998</v>
      </c>
      <c r="I9" s="64">
        <v>64.713999999999999</v>
      </c>
      <c r="J9" s="64">
        <v>53.139000000000003</v>
      </c>
      <c r="K9" s="64">
        <v>78.153000000000006</v>
      </c>
      <c r="L9" s="64">
        <v>53.456000000000003</v>
      </c>
      <c r="M9" s="64">
        <v>16.268999999999998</v>
      </c>
      <c r="N9" s="64">
        <v>-6.7329999999999997</v>
      </c>
      <c r="O9" s="64">
        <v>-9.3620000000000001</v>
      </c>
      <c r="P9" s="64">
        <v>-7.7110000000000003</v>
      </c>
      <c r="Q9" s="64">
        <v>-16.085999999999999</v>
      </c>
      <c r="R9" s="64">
        <v>-28.555</v>
      </c>
      <c r="S9" s="64">
        <v>-4.3419999999999996</v>
      </c>
      <c r="T9" s="64">
        <v>-8.1839999999999993</v>
      </c>
      <c r="U9" s="64">
        <v>-12.593999999999999</v>
      </c>
      <c r="V9" s="64">
        <v>-18.873000000000001</v>
      </c>
      <c r="W9" s="64">
        <v>-6.1020000000000003</v>
      </c>
      <c r="X9" s="64">
        <v>-4.4039999999999999</v>
      </c>
      <c r="Y9" s="64">
        <v>1.7729999999999999</v>
      </c>
      <c r="Z9" s="64">
        <v>1.7450000000000001</v>
      </c>
      <c r="AA9" s="65">
        <v>-2.2930000000000001</v>
      </c>
    </row>
    <row r="10" spans="2:27" ht="15.75" x14ac:dyDescent="0.25">
      <c r="B10" s="34">
        <f>'Ангажирана aFRR енергија '!B10</f>
        <v>43958</v>
      </c>
      <c r="C10" s="92">
        <f t="shared" si="0"/>
        <v>93.574999999999989</v>
      </c>
      <c r="D10" s="63">
        <v>-4.5739999999999998</v>
      </c>
      <c r="E10" s="64">
        <v>-23.843</v>
      </c>
      <c r="F10" s="64">
        <v>-2.452</v>
      </c>
      <c r="G10" s="64">
        <v>22.986999999999998</v>
      </c>
      <c r="H10" s="64">
        <v>39.826000000000001</v>
      </c>
      <c r="I10" s="64">
        <v>60.816000000000003</v>
      </c>
      <c r="J10" s="64">
        <v>32.42</v>
      </c>
      <c r="K10" s="64">
        <v>57.627000000000002</v>
      </c>
      <c r="L10" s="64">
        <v>36.942999999999998</v>
      </c>
      <c r="M10" s="64">
        <v>3.9390000000000001</v>
      </c>
      <c r="N10" s="64">
        <v>-6.9740000000000002</v>
      </c>
      <c r="O10" s="64">
        <v>-9.6579999999999995</v>
      </c>
      <c r="P10" s="64">
        <v>-15.868</v>
      </c>
      <c r="Q10" s="64">
        <v>-29.201000000000001</v>
      </c>
      <c r="R10" s="64">
        <v>-7.8220000000000001</v>
      </c>
      <c r="S10" s="64">
        <v>2.226</v>
      </c>
      <c r="T10" s="64">
        <v>-7.9050000000000002</v>
      </c>
      <c r="U10" s="64">
        <v>-9.69</v>
      </c>
      <c r="V10" s="64">
        <v>-18.96</v>
      </c>
      <c r="W10" s="64">
        <v>-7.7089999999999996</v>
      </c>
      <c r="X10" s="64">
        <v>-4.1740000000000004</v>
      </c>
      <c r="Y10" s="64">
        <v>-2.6680000000000001</v>
      </c>
      <c r="Z10" s="64">
        <v>-8.3170000000000002</v>
      </c>
      <c r="AA10" s="65">
        <v>-3.3940000000000001</v>
      </c>
    </row>
    <row r="11" spans="2:27" ht="15.75" x14ac:dyDescent="0.25">
      <c r="B11" s="34">
        <f>'Ангажирана aFRR енергија '!B11</f>
        <v>43959</v>
      </c>
      <c r="C11" s="92">
        <f t="shared" si="0"/>
        <v>473.36699999999996</v>
      </c>
      <c r="D11" s="63">
        <v>-27.661999999999999</v>
      </c>
      <c r="E11" s="64">
        <v>-36.343000000000004</v>
      </c>
      <c r="F11" s="64">
        <v>-3.661</v>
      </c>
      <c r="G11" s="64">
        <v>15.428000000000001</v>
      </c>
      <c r="H11" s="64">
        <v>40.546999999999997</v>
      </c>
      <c r="I11" s="64">
        <v>59.823999999999998</v>
      </c>
      <c r="J11" s="64">
        <v>49.393000000000001</v>
      </c>
      <c r="K11" s="64">
        <v>79.534000000000006</v>
      </c>
      <c r="L11" s="64">
        <v>59.052999999999997</v>
      </c>
      <c r="M11" s="64">
        <v>40.856000000000002</v>
      </c>
      <c r="N11" s="64">
        <v>35.360999999999997</v>
      </c>
      <c r="O11" s="64">
        <v>35.743000000000002</v>
      </c>
      <c r="P11" s="64">
        <v>37.136000000000003</v>
      </c>
      <c r="Q11" s="64">
        <v>23.16</v>
      </c>
      <c r="R11" s="64">
        <v>1.1060000000000001</v>
      </c>
      <c r="S11" s="64">
        <v>14.731</v>
      </c>
      <c r="T11" s="64">
        <v>18.283000000000001</v>
      </c>
      <c r="U11" s="64">
        <v>18.617999999999999</v>
      </c>
      <c r="V11" s="64">
        <v>6.9480000000000004</v>
      </c>
      <c r="W11" s="64">
        <v>-5.9249999999999998</v>
      </c>
      <c r="X11" s="64">
        <v>-6.7619999999999996</v>
      </c>
      <c r="Y11" s="64">
        <v>-4.766</v>
      </c>
      <c r="Z11" s="64">
        <v>14.938000000000001</v>
      </c>
      <c r="AA11" s="65">
        <v>7.827</v>
      </c>
    </row>
    <row r="12" spans="2:27" ht="15.75" x14ac:dyDescent="0.25">
      <c r="B12" s="34">
        <f>'Ангажирана aFRR енергија '!B12</f>
        <v>43960</v>
      </c>
      <c r="C12" s="92">
        <f t="shared" si="0"/>
        <v>790.46799999999996</v>
      </c>
      <c r="D12" s="63">
        <v>-18.341999999999999</v>
      </c>
      <c r="E12" s="64">
        <v>-4.3339999999999996</v>
      </c>
      <c r="F12" s="64">
        <v>17.192</v>
      </c>
      <c r="G12" s="64">
        <v>34.880000000000003</v>
      </c>
      <c r="H12" s="64">
        <v>55.779000000000003</v>
      </c>
      <c r="I12" s="64">
        <v>79.763999999999996</v>
      </c>
      <c r="J12" s="64">
        <v>65.162000000000006</v>
      </c>
      <c r="K12" s="64">
        <v>93.174999999999997</v>
      </c>
      <c r="L12" s="64">
        <v>80.055000000000007</v>
      </c>
      <c r="M12" s="64">
        <v>36.747</v>
      </c>
      <c r="N12" s="64">
        <v>32.454000000000001</v>
      </c>
      <c r="O12" s="64">
        <v>42.511000000000003</v>
      </c>
      <c r="P12" s="64">
        <v>63.722000000000001</v>
      </c>
      <c r="Q12" s="64">
        <v>53.744999999999997</v>
      </c>
      <c r="R12" s="64">
        <v>-7.2779999999999996</v>
      </c>
      <c r="S12" s="64">
        <v>-2.6669999999999998</v>
      </c>
      <c r="T12" s="64">
        <v>51.838999999999999</v>
      </c>
      <c r="U12" s="64">
        <v>59.728999999999999</v>
      </c>
      <c r="V12" s="64">
        <v>35.707999999999998</v>
      </c>
      <c r="W12" s="64">
        <v>6.6749999999999998</v>
      </c>
      <c r="X12" s="64">
        <v>-7.34</v>
      </c>
      <c r="Y12" s="64">
        <v>-1.996</v>
      </c>
      <c r="Z12" s="64">
        <v>0.79</v>
      </c>
      <c r="AA12" s="65">
        <v>22.498000000000001</v>
      </c>
    </row>
    <row r="13" spans="2:27" ht="15.75" x14ac:dyDescent="0.25">
      <c r="B13" s="34">
        <f>'Ангажирана aFRR енергија '!B13</f>
        <v>43961</v>
      </c>
      <c r="C13" s="92">
        <f t="shared" si="0"/>
        <v>536.90200000000004</v>
      </c>
      <c r="D13" s="63">
        <v>3.3410000000000002</v>
      </c>
      <c r="E13" s="64">
        <v>20.434999999999999</v>
      </c>
      <c r="F13" s="64">
        <v>42.204000000000001</v>
      </c>
      <c r="G13" s="64">
        <v>40.991999999999997</v>
      </c>
      <c r="H13" s="64">
        <v>84.174999999999997</v>
      </c>
      <c r="I13" s="64">
        <v>105.545</v>
      </c>
      <c r="J13" s="64">
        <v>83.786000000000001</v>
      </c>
      <c r="K13" s="64">
        <v>87.225999999999999</v>
      </c>
      <c r="L13" s="64">
        <v>42.585999999999999</v>
      </c>
      <c r="M13" s="64">
        <v>-8.1000000000000003E-2</v>
      </c>
      <c r="N13" s="64">
        <v>17.207999999999998</v>
      </c>
      <c r="O13" s="64">
        <v>2.4460000000000002</v>
      </c>
      <c r="P13" s="64">
        <v>-10.941000000000001</v>
      </c>
      <c r="Q13" s="64">
        <v>-9.3629999999999995</v>
      </c>
      <c r="R13" s="64">
        <v>-7.8230000000000004</v>
      </c>
      <c r="S13" s="64">
        <v>2.7E-2</v>
      </c>
      <c r="T13" s="64">
        <v>10.423</v>
      </c>
      <c r="U13" s="64">
        <v>1.71</v>
      </c>
      <c r="V13" s="64">
        <v>-15.581</v>
      </c>
      <c r="W13" s="64">
        <v>-5.0149999999999997</v>
      </c>
      <c r="X13" s="64">
        <v>6.6</v>
      </c>
      <c r="Y13" s="64">
        <v>11.781000000000001</v>
      </c>
      <c r="Z13" s="64">
        <v>-1.17</v>
      </c>
      <c r="AA13" s="65">
        <v>26.390999999999998</v>
      </c>
    </row>
    <row r="14" spans="2:27" ht="15.75" x14ac:dyDescent="0.25">
      <c r="B14" s="34">
        <f>'Ангажирана aFRR енергија '!B14</f>
        <v>43962</v>
      </c>
      <c r="C14" s="92">
        <f t="shared" si="0"/>
        <v>-42.105999999999995</v>
      </c>
      <c r="D14" s="63">
        <v>30.396999999999998</v>
      </c>
      <c r="E14" s="64">
        <v>-17.588999999999999</v>
      </c>
      <c r="F14" s="64">
        <v>-17.757999999999999</v>
      </c>
      <c r="G14" s="64">
        <v>0.434</v>
      </c>
      <c r="H14" s="64">
        <v>13.579000000000001</v>
      </c>
      <c r="I14" s="64">
        <v>-8.67</v>
      </c>
      <c r="J14" s="64">
        <v>-16.175999999999998</v>
      </c>
      <c r="K14" s="64">
        <v>14.568</v>
      </c>
      <c r="L14" s="64">
        <v>-3.7570000000000001</v>
      </c>
      <c r="M14" s="64">
        <v>-4.0679999999999996</v>
      </c>
      <c r="N14" s="64">
        <v>-7.2649999999999997</v>
      </c>
      <c r="O14" s="64">
        <v>-5.2830000000000004</v>
      </c>
      <c r="P14" s="64">
        <v>-4.6459999999999999</v>
      </c>
      <c r="Q14" s="64">
        <v>-6.7320000000000002</v>
      </c>
      <c r="R14" s="64">
        <v>-4.1959999999999997</v>
      </c>
      <c r="S14" s="64">
        <v>7.2329999999999997</v>
      </c>
      <c r="T14" s="64">
        <v>-5.5759999999999996</v>
      </c>
      <c r="U14" s="64">
        <v>-0.30099999999999999</v>
      </c>
      <c r="V14" s="64">
        <v>-6.8230000000000004</v>
      </c>
      <c r="W14" s="64">
        <v>-5.0739999999999998</v>
      </c>
      <c r="X14" s="64">
        <v>-7.5640000000000001</v>
      </c>
      <c r="Y14" s="64">
        <v>2.1280000000000001</v>
      </c>
      <c r="Z14" s="64">
        <v>-4.0599999999999996</v>
      </c>
      <c r="AA14" s="65">
        <v>15.093</v>
      </c>
    </row>
    <row r="15" spans="2:27" ht="15.75" x14ac:dyDescent="0.25">
      <c r="B15" s="34">
        <f>'Ангажирана aFRR енергија '!B15</f>
        <v>43963</v>
      </c>
      <c r="C15" s="92">
        <f t="shared" si="0"/>
        <v>38.756999999999998</v>
      </c>
      <c r="D15" s="63">
        <v>19.213999999999999</v>
      </c>
      <c r="E15" s="64">
        <v>1.3160000000000001</v>
      </c>
      <c r="F15" s="64">
        <v>-2.1139999999999999</v>
      </c>
      <c r="G15" s="64">
        <v>5.766</v>
      </c>
      <c r="H15" s="64">
        <v>14.406000000000001</v>
      </c>
      <c r="I15" s="64">
        <v>-1.4119999999999999</v>
      </c>
      <c r="J15" s="64">
        <v>11.21</v>
      </c>
      <c r="K15" s="64">
        <v>-4.55</v>
      </c>
      <c r="L15" s="64">
        <v>8.5999999999999993E-2</v>
      </c>
      <c r="M15" s="64">
        <v>-3.6739999999999999</v>
      </c>
      <c r="N15" s="64">
        <v>-2.9769999999999999</v>
      </c>
      <c r="O15" s="64">
        <v>-12.951000000000001</v>
      </c>
      <c r="P15" s="64">
        <v>-17.943999999999999</v>
      </c>
      <c r="Q15" s="64">
        <v>-13.368</v>
      </c>
      <c r="R15" s="64">
        <v>-19.475000000000001</v>
      </c>
      <c r="S15" s="64">
        <v>8.4030000000000005</v>
      </c>
      <c r="T15" s="64">
        <v>7.8529999999999998</v>
      </c>
      <c r="U15" s="64">
        <v>0.33400000000000002</v>
      </c>
      <c r="V15" s="64">
        <v>-2.8479999999999999</v>
      </c>
      <c r="W15" s="64">
        <v>-4.6680000000000001</v>
      </c>
      <c r="X15" s="64">
        <v>-4.9930000000000003</v>
      </c>
      <c r="Y15" s="64">
        <v>24.994</v>
      </c>
      <c r="Z15" s="64">
        <v>11.404</v>
      </c>
      <c r="AA15" s="65">
        <v>24.745000000000001</v>
      </c>
    </row>
    <row r="16" spans="2:27" ht="15.75" x14ac:dyDescent="0.25">
      <c r="B16" s="34">
        <f>'Ангажирана aFRR енергија '!B16</f>
        <v>43964</v>
      </c>
      <c r="C16" s="92">
        <f t="shared" si="0"/>
        <v>-55.455000000000005</v>
      </c>
      <c r="D16" s="63">
        <v>-0.23400000000000001</v>
      </c>
      <c r="E16" s="64">
        <v>7.3360000000000003</v>
      </c>
      <c r="F16" s="64">
        <v>-4.1289999999999996</v>
      </c>
      <c r="G16" s="64">
        <v>-6.0830000000000002</v>
      </c>
      <c r="H16" s="64">
        <v>8.7569999999999997</v>
      </c>
      <c r="I16" s="64">
        <v>2.7709999999999999</v>
      </c>
      <c r="J16" s="64">
        <v>2.919</v>
      </c>
      <c r="K16" s="64">
        <v>9.6769999999999996</v>
      </c>
      <c r="L16" s="64">
        <v>-3.476</v>
      </c>
      <c r="M16" s="64">
        <v>-3.3809999999999998</v>
      </c>
      <c r="N16" s="64">
        <v>-4.41</v>
      </c>
      <c r="O16" s="64">
        <v>-5.1369999999999996</v>
      </c>
      <c r="P16" s="64">
        <v>-5.3710000000000004</v>
      </c>
      <c r="Q16" s="64">
        <v>-17.09</v>
      </c>
      <c r="R16" s="64">
        <v>-17.001000000000001</v>
      </c>
      <c r="S16" s="64">
        <v>-10.130000000000001</v>
      </c>
      <c r="T16" s="64">
        <v>-5.4619999999999997</v>
      </c>
      <c r="U16" s="64">
        <v>-3.8330000000000002</v>
      </c>
      <c r="V16" s="64">
        <v>-6.2</v>
      </c>
      <c r="W16" s="64">
        <v>-3.6579999999999999</v>
      </c>
      <c r="X16" s="64">
        <v>-4.38</v>
      </c>
      <c r="Y16" s="64">
        <v>3.7469999999999999</v>
      </c>
      <c r="Z16" s="64">
        <v>1.8580000000000001</v>
      </c>
      <c r="AA16" s="65">
        <v>7.4550000000000001</v>
      </c>
    </row>
    <row r="17" spans="2:27" ht="15.75" x14ac:dyDescent="0.25">
      <c r="B17" s="34">
        <f>'Ангажирана aFRR енергија '!B17</f>
        <v>43965</v>
      </c>
      <c r="C17" s="92">
        <f t="shared" si="0"/>
        <v>-187.92699999999999</v>
      </c>
      <c r="D17" s="63">
        <v>-13.894</v>
      </c>
      <c r="E17" s="64">
        <v>-6.8479999999999999</v>
      </c>
      <c r="F17" s="64">
        <v>-10.573</v>
      </c>
      <c r="G17" s="64">
        <v>-3.137</v>
      </c>
      <c r="H17" s="64">
        <v>-0.96599999999999997</v>
      </c>
      <c r="I17" s="64">
        <v>-11.414</v>
      </c>
      <c r="J17" s="64">
        <v>-9.67</v>
      </c>
      <c r="K17" s="64">
        <v>4.0030000000000001</v>
      </c>
      <c r="L17" s="64">
        <v>12.336</v>
      </c>
      <c r="M17" s="64">
        <v>-3.7189999999999999</v>
      </c>
      <c r="N17" s="64">
        <v>-6.1420000000000003</v>
      </c>
      <c r="O17" s="64">
        <v>-7.3730000000000002</v>
      </c>
      <c r="P17" s="64">
        <v>-18.082999999999998</v>
      </c>
      <c r="Q17" s="64">
        <v>-14.305999999999999</v>
      </c>
      <c r="R17" s="64">
        <v>-25.204000000000001</v>
      </c>
      <c r="S17" s="64">
        <v>-6.4119999999999999</v>
      </c>
      <c r="T17" s="64">
        <v>-6.3769999999999998</v>
      </c>
      <c r="U17" s="64">
        <v>-7.55</v>
      </c>
      <c r="V17" s="64">
        <v>-14.808999999999999</v>
      </c>
      <c r="W17" s="64">
        <v>-10.750999999999999</v>
      </c>
      <c r="X17" s="64">
        <v>-9.8740000000000006</v>
      </c>
      <c r="Y17" s="64">
        <v>-3.177</v>
      </c>
      <c r="Z17" s="64">
        <v>-8.9619999999999997</v>
      </c>
      <c r="AA17" s="65">
        <v>-5.0250000000000004</v>
      </c>
    </row>
    <row r="18" spans="2:27" ht="15.75" x14ac:dyDescent="0.25">
      <c r="B18" s="34">
        <f>'Ангажирана aFRR енергија '!B18</f>
        <v>43966</v>
      </c>
      <c r="C18" s="92">
        <f t="shared" si="0"/>
        <v>235.78800000000015</v>
      </c>
      <c r="D18" s="63">
        <v>-24.574999999999999</v>
      </c>
      <c r="E18" s="64">
        <v>-24.276</v>
      </c>
      <c r="F18" s="64">
        <v>2.6589999999999998</v>
      </c>
      <c r="G18" s="64">
        <v>2.6139999999999999</v>
      </c>
      <c r="H18" s="64">
        <v>11.141999999999999</v>
      </c>
      <c r="I18" s="64">
        <v>21.582999999999998</v>
      </c>
      <c r="J18" s="64">
        <v>29.864999999999998</v>
      </c>
      <c r="K18" s="64">
        <v>53.222000000000001</v>
      </c>
      <c r="L18" s="64">
        <v>52.747999999999998</v>
      </c>
      <c r="M18" s="64">
        <v>40.270000000000003</v>
      </c>
      <c r="N18" s="64">
        <v>35.521000000000001</v>
      </c>
      <c r="O18" s="64">
        <v>37.582999999999998</v>
      </c>
      <c r="P18" s="64">
        <v>21.76</v>
      </c>
      <c r="Q18" s="64">
        <v>12.646000000000001</v>
      </c>
      <c r="R18" s="64">
        <v>-6.4329999999999998</v>
      </c>
      <c r="S18" s="64">
        <v>-9.5939999999999994</v>
      </c>
      <c r="T18" s="64">
        <v>-0.85899999999999999</v>
      </c>
      <c r="U18" s="64">
        <v>13.964</v>
      </c>
      <c r="V18" s="64">
        <v>5.41</v>
      </c>
      <c r="W18" s="64">
        <v>-7.8390000000000004</v>
      </c>
      <c r="X18" s="64">
        <v>-10.061</v>
      </c>
      <c r="Y18" s="64">
        <v>-6.069</v>
      </c>
      <c r="Z18" s="64">
        <v>-10.084</v>
      </c>
      <c r="AA18" s="65">
        <v>-5.4089999999999998</v>
      </c>
    </row>
    <row r="19" spans="2:27" ht="15.75" x14ac:dyDescent="0.25">
      <c r="B19" s="34">
        <f>'Ангажирана aFRR енергија '!B19</f>
        <v>43967</v>
      </c>
      <c r="C19" s="92">
        <f t="shared" si="0"/>
        <v>779.32900000000006</v>
      </c>
      <c r="D19" s="63">
        <v>-7.0650000000000004</v>
      </c>
      <c r="E19" s="64">
        <v>27.759</v>
      </c>
      <c r="F19" s="64">
        <v>50.828000000000003</v>
      </c>
      <c r="G19" s="64">
        <v>65.847999999999999</v>
      </c>
      <c r="H19" s="64">
        <v>104.05</v>
      </c>
      <c r="I19" s="64">
        <v>112.672</v>
      </c>
      <c r="J19" s="64">
        <v>106.996</v>
      </c>
      <c r="K19" s="64">
        <v>134.96700000000001</v>
      </c>
      <c r="L19" s="64">
        <v>103.68300000000001</v>
      </c>
      <c r="M19" s="64">
        <v>58.670999999999999</v>
      </c>
      <c r="N19" s="64">
        <v>36.6</v>
      </c>
      <c r="O19" s="64">
        <v>23.507000000000001</v>
      </c>
      <c r="P19" s="64">
        <v>8.2189999999999994</v>
      </c>
      <c r="Q19" s="64">
        <v>-8.1690000000000005</v>
      </c>
      <c r="R19" s="64">
        <v>-5.657</v>
      </c>
      <c r="S19" s="64">
        <v>14.641999999999999</v>
      </c>
      <c r="T19" s="64">
        <v>-5.3070000000000004</v>
      </c>
      <c r="U19" s="64">
        <v>-1.4059999999999999</v>
      </c>
      <c r="V19" s="64">
        <v>-8.8870000000000005</v>
      </c>
      <c r="W19" s="64">
        <v>-15.329000000000001</v>
      </c>
      <c r="X19" s="64">
        <v>-7.0869999999999997</v>
      </c>
      <c r="Y19" s="64">
        <v>-5.9669999999999996</v>
      </c>
      <c r="Z19" s="64">
        <v>-8.0619999999999994</v>
      </c>
      <c r="AA19" s="65">
        <v>3.823</v>
      </c>
    </row>
    <row r="20" spans="2:27" ht="15.75" x14ac:dyDescent="0.25">
      <c r="B20" s="34">
        <f>'Ангажирана aFRR енергија '!B20</f>
        <v>43968</v>
      </c>
      <c r="C20" s="92">
        <f t="shared" si="0"/>
        <v>552.33999999999992</v>
      </c>
      <c r="D20" s="63">
        <v>5.766</v>
      </c>
      <c r="E20" s="64">
        <v>31.501000000000001</v>
      </c>
      <c r="F20" s="64">
        <v>47.651000000000003</v>
      </c>
      <c r="G20" s="64">
        <v>77.540999999999997</v>
      </c>
      <c r="H20" s="64">
        <v>109.253</v>
      </c>
      <c r="I20" s="64">
        <v>126.264</v>
      </c>
      <c r="J20" s="64">
        <v>104.786</v>
      </c>
      <c r="K20" s="64">
        <v>109.82599999999999</v>
      </c>
      <c r="L20" s="64">
        <v>59.616999999999997</v>
      </c>
      <c r="M20" s="64">
        <v>-6.8120000000000003</v>
      </c>
      <c r="N20" s="64">
        <v>-10.023999999999999</v>
      </c>
      <c r="O20" s="64">
        <v>-18.754999999999999</v>
      </c>
      <c r="P20" s="64">
        <v>-22.016999999999999</v>
      </c>
      <c r="Q20" s="64">
        <v>-21.341999999999999</v>
      </c>
      <c r="R20" s="64">
        <v>-7.9969999999999999</v>
      </c>
      <c r="S20" s="64">
        <v>-4.4829999999999997</v>
      </c>
      <c r="T20" s="64">
        <v>-7.41</v>
      </c>
      <c r="U20" s="64">
        <v>-8.85</v>
      </c>
      <c r="V20" s="64">
        <v>-17.300999999999998</v>
      </c>
      <c r="W20" s="64">
        <v>-7.71</v>
      </c>
      <c r="X20" s="64">
        <v>-2.4620000000000002</v>
      </c>
      <c r="Y20" s="64">
        <v>8.9049999999999994</v>
      </c>
      <c r="Z20" s="64">
        <v>-5.476</v>
      </c>
      <c r="AA20" s="65">
        <v>11.869</v>
      </c>
    </row>
    <row r="21" spans="2:27" ht="15.75" x14ac:dyDescent="0.25">
      <c r="B21" s="34">
        <f>'Ангажирана aFRR енергија '!B21</f>
        <v>43969</v>
      </c>
      <c r="C21" s="92">
        <f t="shared" si="0"/>
        <v>983.846</v>
      </c>
      <c r="D21" s="63">
        <v>13.707000000000001</v>
      </c>
      <c r="E21" s="64">
        <v>40.656999999999996</v>
      </c>
      <c r="F21" s="64">
        <v>54.59</v>
      </c>
      <c r="G21" s="64">
        <v>80.457999999999998</v>
      </c>
      <c r="H21" s="64">
        <v>113.018</v>
      </c>
      <c r="I21" s="64">
        <v>121.88500000000001</v>
      </c>
      <c r="J21" s="64">
        <v>102.681</v>
      </c>
      <c r="K21" s="64">
        <v>117.408</v>
      </c>
      <c r="L21" s="64">
        <v>103.209</v>
      </c>
      <c r="M21" s="64">
        <v>80.149000000000001</v>
      </c>
      <c r="N21" s="64">
        <v>54.582999999999998</v>
      </c>
      <c r="O21" s="64">
        <v>34.600999999999999</v>
      </c>
      <c r="P21" s="64">
        <v>10.231999999999999</v>
      </c>
      <c r="Q21" s="64">
        <v>6.8250000000000002</v>
      </c>
      <c r="R21" s="64">
        <v>-3.0270000000000001</v>
      </c>
      <c r="S21" s="64">
        <v>8.9860000000000007</v>
      </c>
      <c r="T21" s="64">
        <v>13.396000000000001</v>
      </c>
      <c r="U21" s="64">
        <v>9.3680000000000003</v>
      </c>
      <c r="V21" s="64">
        <v>3.6150000000000002</v>
      </c>
      <c r="W21" s="64">
        <v>-20.292999999999999</v>
      </c>
      <c r="X21" s="64">
        <v>4.4329999999999998</v>
      </c>
      <c r="Y21" s="64">
        <v>10.186999999999999</v>
      </c>
      <c r="Z21" s="64">
        <v>8.3290000000000006</v>
      </c>
      <c r="AA21" s="65">
        <v>14.849</v>
      </c>
    </row>
    <row r="22" spans="2:27" ht="15.75" x14ac:dyDescent="0.25">
      <c r="B22" s="34">
        <f>'Ангажирана aFRR енергија '!B22</f>
        <v>43970</v>
      </c>
      <c r="C22" s="92">
        <f t="shared" si="0"/>
        <v>935.01599999999985</v>
      </c>
      <c r="D22" s="63">
        <v>-2.0270000000000001</v>
      </c>
      <c r="E22" s="64">
        <v>22.513999999999999</v>
      </c>
      <c r="F22" s="64">
        <v>39.149000000000001</v>
      </c>
      <c r="G22" s="64">
        <v>65.641999999999996</v>
      </c>
      <c r="H22" s="64">
        <v>99.896000000000001</v>
      </c>
      <c r="I22" s="64">
        <v>109.059</v>
      </c>
      <c r="J22" s="64">
        <v>90.661000000000001</v>
      </c>
      <c r="K22" s="64">
        <v>116.55200000000001</v>
      </c>
      <c r="L22" s="64">
        <v>110.137</v>
      </c>
      <c r="M22" s="64">
        <v>83.497</v>
      </c>
      <c r="N22" s="64">
        <v>60.972999999999999</v>
      </c>
      <c r="O22" s="64">
        <v>53.012</v>
      </c>
      <c r="P22" s="64">
        <v>28.122</v>
      </c>
      <c r="Q22" s="64">
        <v>10.342000000000001</v>
      </c>
      <c r="R22" s="64">
        <v>-5.4279999999999999</v>
      </c>
      <c r="S22" s="64">
        <v>14.526</v>
      </c>
      <c r="T22" s="64">
        <v>3.585</v>
      </c>
      <c r="U22" s="64">
        <v>15.497</v>
      </c>
      <c r="V22" s="64">
        <v>6.7389999999999999</v>
      </c>
      <c r="W22" s="64">
        <v>7.306</v>
      </c>
      <c r="X22" s="64">
        <v>2.4929999999999999</v>
      </c>
      <c r="Y22" s="64">
        <v>6.0010000000000003</v>
      </c>
      <c r="Z22" s="64">
        <v>-6.8579999999999997</v>
      </c>
      <c r="AA22" s="65">
        <v>3.6259999999999999</v>
      </c>
    </row>
    <row r="23" spans="2:27" ht="15.75" x14ac:dyDescent="0.25">
      <c r="B23" s="34">
        <f>'Ангажирана aFRR енергија '!B23</f>
        <v>43971</v>
      </c>
      <c r="C23" s="92">
        <f t="shared" si="0"/>
        <v>879.29500000000007</v>
      </c>
      <c r="D23" s="63">
        <v>1.5349999999999999</v>
      </c>
      <c r="E23" s="64">
        <v>37.597000000000001</v>
      </c>
      <c r="F23" s="64">
        <v>58.073999999999998</v>
      </c>
      <c r="G23" s="64">
        <v>94.915000000000006</v>
      </c>
      <c r="H23" s="64">
        <v>120.501</v>
      </c>
      <c r="I23" s="64">
        <v>119.968</v>
      </c>
      <c r="J23" s="64">
        <v>101.43300000000001</v>
      </c>
      <c r="K23" s="64">
        <v>108.601</v>
      </c>
      <c r="L23" s="64">
        <v>97.135999999999996</v>
      </c>
      <c r="M23" s="64">
        <v>74.932000000000002</v>
      </c>
      <c r="N23" s="64">
        <v>60.414999999999999</v>
      </c>
      <c r="O23" s="64">
        <v>34.765999999999998</v>
      </c>
      <c r="P23" s="64">
        <v>35.993000000000002</v>
      </c>
      <c r="Q23" s="64">
        <v>6.9630000000000001</v>
      </c>
      <c r="R23" s="64">
        <v>-31.146999999999998</v>
      </c>
      <c r="S23" s="64">
        <v>-7.6559999999999997</v>
      </c>
      <c r="T23" s="64">
        <v>-5.7910000000000004</v>
      </c>
      <c r="U23" s="64">
        <v>-2.266</v>
      </c>
      <c r="V23" s="64">
        <v>-9.4480000000000004</v>
      </c>
      <c r="W23" s="64">
        <v>-22.93</v>
      </c>
      <c r="X23" s="64">
        <v>-8.9060000000000006</v>
      </c>
      <c r="Y23" s="64">
        <v>-1.9430000000000001</v>
      </c>
      <c r="Z23" s="64">
        <v>-8.35</v>
      </c>
      <c r="AA23" s="65">
        <v>24.902999999999999</v>
      </c>
    </row>
    <row r="24" spans="2:27" ht="15.75" x14ac:dyDescent="0.25">
      <c r="B24" s="34">
        <f>'Ангажирана aFRR енергија '!B24</f>
        <v>43972</v>
      </c>
      <c r="C24" s="92">
        <f t="shared" si="0"/>
        <v>957.56699999999978</v>
      </c>
      <c r="D24" s="63">
        <v>33.261000000000003</v>
      </c>
      <c r="E24" s="64">
        <v>59.884</v>
      </c>
      <c r="F24" s="64">
        <v>72.317999999999998</v>
      </c>
      <c r="G24" s="64">
        <v>98.462000000000003</v>
      </c>
      <c r="H24" s="64">
        <v>130.26499999999999</v>
      </c>
      <c r="I24" s="64">
        <v>85.935000000000002</v>
      </c>
      <c r="J24" s="64">
        <v>67.683000000000007</v>
      </c>
      <c r="K24" s="64">
        <v>102.408</v>
      </c>
      <c r="L24" s="64">
        <v>82.929000000000002</v>
      </c>
      <c r="M24" s="64">
        <v>73.53</v>
      </c>
      <c r="N24" s="64">
        <v>56.731000000000002</v>
      </c>
      <c r="O24" s="64">
        <v>25.04</v>
      </c>
      <c r="P24" s="64">
        <v>8.19</v>
      </c>
      <c r="Q24" s="64">
        <v>3.5249999999999999</v>
      </c>
      <c r="R24" s="64">
        <v>-3.1869999999999998</v>
      </c>
      <c r="S24" s="64">
        <v>4.6870000000000003</v>
      </c>
      <c r="T24" s="64">
        <v>3.722</v>
      </c>
      <c r="U24" s="64">
        <v>3.8519999999999999</v>
      </c>
      <c r="V24" s="64">
        <v>-0.748</v>
      </c>
      <c r="W24" s="64">
        <v>6.5519999999999996</v>
      </c>
      <c r="X24" s="64">
        <v>3.9289999999999998</v>
      </c>
      <c r="Y24" s="64">
        <v>12.881</v>
      </c>
      <c r="Z24" s="64">
        <v>15.025</v>
      </c>
      <c r="AA24" s="65">
        <v>10.693</v>
      </c>
    </row>
    <row r="25" spans="2:27" ht="15.75" x14ac:dyDescent="0.25">
      <c r="B25" s="34">
        <f>'Ангажирана aFRR енергија '!B25</f>
        <v>43973</v>
      </c>
      <c r="C25" s="92">
        <f t="shared" si="0"/>
        <v>720.9799999999999</v>
      </c>
      <c r="D25" s="63">
        <v>0.69499999999999995</v>
      </c>
      <c r="E25" s="64">
        <v>4.2859999999999996</v>
      </c>
      <c r="F25" s="64">
        <v>25.995000000000001</v>
      </c>
      <c r="G25" s="64">
        <v>51.927</v>
      </c>
      <c r="H25" s="64">
        <v>86.29</v>
      </c>
      <c r="I25" s="64">
        <v>87.846999999999994</v>
      </c>
      <c r="J25" s="64">
        <v>56.960999999999999</v>
      </c>
      <c r="K25" s="64">
        <v>99.085999999999999</v>
      </c>
      <c r="L25" s="64">
        <v>90.6</v>
      </c>
      <c r="M25" s="64">
        <v>62.097000000000001</v>
      </c>
      <c r="N25" s="64">
        <v>47.694000000000003</v>
      </c>
      <c r="O25" s="64">
        <v>33.945999999999998</v>
      </c>
      <c r="P25" s="64">
        <v>16.271000000000001</v>
      </c>
      <c r="Q25" s="64">
        <v>14.318</v>
      </c>
      <c r="R25" s="64">
        <v>8.4719999999999995</v>
      </c>
      <c r="S25" s="64">
        <v>5.3460000000000001</v>
      </c>
      <c r="T25" s="64">
        <v>12.506</v>
      </c>
      <c r="U25" s="64">
        <v>38.311999999999998</v>
      </c>
      <c r="V25" s="64">
        <v>15.205</v>
      </c>
      <c r="W25" s="64">
        <v>-6.548</v>
      </c>
      <c r="X25" s="64">
        <v>-6.6319999999999997</v>
      </c>
      <c r="Y25" s="64">
        <v>-5.7880000000000003</v>
      </c>
      <c r="Z25" s="64">
        <v>-10.44</v>
      </c>
      <c r="AA25" s="65">
        <v>-7.4660000000000002</v>
      </c>
    </row>
    <row r="26" spans="2:27" ht="15.75" x14ac:dyDescent="0.25">
      <c r="B26" s="34">
        <f>'Ангажирана aFRR енергија '!B26</f>
        <v>43974</v>
      </c>
      <c r="C26" s="92">
        <f t="shared" si="0"/>
        <v>413.70699999999988</v>
      </c>
      <c r="D26" s="63">
        <v>-42.798999999999999</v>
      </c>
      <c r="E26" s="64">
        <v>3.3039999999999998</v>
      </c>
      <c r="F26" s="64">
        <v>15.712999999999999</v>
      </c>
      <c r="G26" s="64">
        <v>56.173999999999999</v>
      </c>
      <c r="H26" s="64">
        <v>87.744</v>
      </c>
      <c r="I26" s="64">
        <v>80.742999999999995</v>
      </c>
      <c r="J26" s="64">
        <v>76.522000000000006</v>
      </c>
      <c r="K26" s="64">
        <v>119.202</v>
      </c>
      <c r="L26" s="64">
        <v>77.738</v>
      </c>
      <c r="M26" s="64">
        <v>42.54</v>
      </c>
      <c r="N26" s="64">
        <v>4.9489999999999998</v>
      </c>
      <c r="O26" s="64">
        <v>-8.19</v>
      </c>
      <c r="P26" s="64">
        <v>-9.4239999999999995</v>
      </c>
      <c r="Q26" s="64">
        <v>-12.904999999999999</v>
      </c>
      <c r="R26" s="64">
        <v>-19</v>
      </c>
      <c r="S26" s="64">
        <v>-8.4719999999999995</v>
      </c>
      <c r="T26" s="64">
        <v>1.4039999999999999</v>
      </c>
      <c r="U26" s="64">
        <v>-8.1609999999999996</v>
      </c>
      <c r="V26" s="64">
        <v>-11.795</v>
      </c>
      <c r="W26" s="64">
        <v>-10.026</v>
      </c>
      <c r="X26" s="64">
        <v>-6.1390000000000002</v>
      </c>
      <c r="Y26" s="64">
        <v>-7.0289999999999999</v>
      </c>
      <c r="Z26" s="64">
        <v>-9.3719999999999999</v>
      </c>
      <c r="AA26" s="65">
        <v>0.98599999999999999</v>
      </c>
    </row>
    <row r="27" spans="2:27" ht="15.75" x14ac:dyDescent="0.25">
      <c r="B27" s="34">
        <f>'Ангажирана aFRR енергија '!B27</f>
        <v>43975</v>
      </c>
      <c r="C27" s="92">
        <f t="shared" si="0"/>
        <v>331.36500000000007</v>
      </c>
      <c r="D27" s="63">
        <v>-4.9480000000000004</v>
      </c>
      <c r="E27" s="64">
        <v>12.942</v>
      </c>
      <c r="F27" s="64">
        <v>47.279000000000003</v>
      </c>
      <c r="G27" s="64">
        <v>74.617000000000004</v>
      </c>
      <c r="H27" s="64">
        <v>64.599000000000004</v>
      </c>
      <c r="I27" s="64">
        <v>38.433999999999997</v>
      </c>
      <c r="J27" s="64">
        <v>13.842000000000001</v>
      </c>
      <c r="K27" s="64">
        <v>36.790999999999997</v>
      </c>
      <c r="L27" s="64">
        <v>17.792000000000002</v>
      </c>
      <c r="M27" s="64">
        <v>-8.609</v>
      </c>
      <c r="N27" s="64">
        <v>-10.823</v>
      </c>
      <c r="O27" s="64">
        <v>-17.346</v>
      </c>
      <c r="P27" s="64">
        <v>-6.8319999999999999</v>
      </c>
      <c r="Q27" s="64">
        <v>-9.3710000000000004</v>
      </c>
      <c r="R27" s="64">
        <v>-6.2220000000000004</v>
      </c>
      <c r="S27" s="64">
        <v>-4.7389999999999999</v>
      </c>
      <c r="T27" s="64">
        <v>0.40899999999999997</v>
      </c>
      <c r="U27" s="64">
        <v>-3.3359999999999999</v>
      </c>
      <c r="V27" s="64">
        <v>-0.71199999999999997</v>
      </c>
      <c r="W27" s="64">
        <v>-8.9990000000000006</v>
      </c>
      <c r="X27" s="64">
        <v>-12.079000000000001</v>
      </c>
      <c r="Y27" s="64">
        <v>13.356</v>
      </c>
      <c r="Z27" s="64">
        <v>49.258000000000003</v>
      </c>
      <c r="AA27" s="65">
        <v>56.061999999999998</v>
      </c>
    </row>
    <row r="28" spans="2:27" ht="15.75" x14ac:dyDescent="0.25">
      <c r="B28" s="34">
        <f>'Ангажирана aFRR енергија '!B28</f>
        <v>43976</v>
      </c>
      <c r="C28" s="92">
        <f t="shared" si="0"/>
        <v>38.748999999999967</v>
      </c>
      <c r="D28" s="63">
        <v>78.822999999999993</v>
      </c>
      <c r="E28" s="64">
        <v>43.164000000000001</v>
      </c>
      <c r="F28" s="64">
        <v>19.591999999999999</v>
      </c>
      <c r="G28" s="64">
        <v>20.891999999999999</v>
      </c>
      <c r="H28" s="64">
        <v>26.629000000000001</v>
      </c>
      <c r="I28" s="64">
        <v>21.109000000000002</v>
      </c>
      <c r="J28" s="64">
        <v>-6.7869999999999999</v>
      </c>
      <c r="K28" s="64">
        <v>-5.65</v>
      </c>
      <c r="L28" s="64">
        <v>-7.5179999999999998</v>
      </c>
      <c r="M28" s="64">
        <v>-16.591000000000001</v>
      </c>
      <c r="N28" s="64">
        <v>-9.2409999999999997</v>
      </c>
      <c r="O28" s="64">
        <v>-24.635999999999999</v>
      </c>
      <c r="P28" s="64">
        <v>-7.2460000000000004</v>
      </c>
      <c r="Q28" s="64">
        <v>-10.709</v>
      </c>
      <c r="R28" s="64">
        <v>-19.221</v>
      </c>
      <c r="S28" s="64">
        <v>-7.3150000000000004</v>
      </c>
      <c r="T28" s="64">
        <v>-7.8120000000000003</v>
      </c>
      <c r="U28" s="64">
        <v>-6.1589999999999998</v>
      </c>
      <c r="V28" s="64">
        <v>-6.85</v>
      </c>
      <c r="W28" s="64">
        <v>-11.305999999999999</v>
      </c>
      <c r="X28" s="64">
        <v>-6.9610000000000003</v>
      </c>
      <c r="Y28" s="64">
        <v>-4.9459999999999997</v>
      </c>
      <c r="Z28" s="64">
        <v>-7.2560000000000002</v>
      </c>
      <c r="AA28" s="65">
        <v>-5.2560000000000002</v>
      </c>
    </row>
    <row r="29" spans="2:27" ht="15.75" x14ac:dyDescent="0.25">
      <c r="B29" s="34">
        <f>'Ангажирана aFRR енергија '!B29</f>
        <v>43977</v>
      </c>
      <c r="C29" s="92">
        <f t="shared" si="0"/>
        <v>-120.73199999999999</v>
      </c>
      <c r="D29" s="63">
        <v>8.234</v>
      </c>
      <c r="E29" s="64">
        <v>12.198</v>
      </c>
      <c r="F29" s="64">
        <v>20.643000000000001</v>
      </c>
      <c r="G29" s="64">
        <v>29.367999999999999</v>
      </c>
      <c r="H29" s="64">
        <v>7.3739999999999997</v>
      </c>
      <c r="I29" s="64">
        <v>-2.3039999999999998</v>
      </c>
      <c r="J29" s="64">
        <v>-28.481000000000002</v>
      </c>
      <c r="K29" s="64">
        <v>-22.446999999999999</v>
      </c>
      <c r="L29" s="64">
        <v>-27.306000000000001</v>
      </c>
      <c r="M29" s="64">
        <v>-20.387</v>
      </c>
      <c r="N29" s="64">
        <v>-13.37</v>
      </c>
      <c r="O29" s="64">
        <v>-5.1219999999999999</v>
      </c>
      <c r="P29" s="64">
        <v>-5.657</v>
      </c>
      <c r="Q29" s="64">
        <v>-5.5309999999999997</v>
      </c>
      <c r="R29" s="64">
        <v>-6.0780000000000003</v>
      </c>
      <c r="S29" s="64">
        <v>-5.07</v>
      </c>
      <c r="T29" s="64">
        <v>-9.9309999999999992</v>
      </c>
      <c r="U29" s="64">
        <v>-12.18</v>
      </c>
      <c r="V29" s="64">
        <v>-19.225000000000001</v>
      </c>
      <c r="W29" s="64">
        <v>-9.8059999999999992</v>
      </c>
      <c r="X29" s="64">
        <v>-5.9429999999999996</v>
      </c>
      <c r="Y29" s="64">
        <v>6.1230000000000002</v>
      </c>
      <c r="Z29" s="64">
        <v>-11.006</v>
      </c>
      <c r="AA29" s="65">
        <v>5.1719999999999997</v>
      </c>
    </row>
    <row r="30" spans="2:27" ht="15.75" x14ac:dyDescent="0.25">
      <c r="B30" s="34">
        <f>'Ангажирана aFRR енергија '!B30</f>
        <v>43978</v>
      </c>
      <c r="C30" s="92">
        <f t="shared" si="0"/>
        <v>-225.27799999999999</v>
      </c>
      <c r="D30" s="63">
        <v>-6.2439999999999998</v>
      </c>
      <c r="E30" s="64">
        <v>-4.5170000000000003</v>
      </c>
      <c r="F30" s="64">
        <v>-9.4600000000000009</v>
      </c>
      <c r="G30" s="64">
        <v>-7.181</v>
      </c>
      <c r="H30" s="64">
        <v>-6.8479999999999999</v>
      </c>
      <c r="I30" s="64">
        <v>-10.882</v>
      </c>
      <c r="J30" s="64">
        <v>-23.109000000000002</v>
      </c>
      <c r="K30" s="64">
        <v>-11.734999999999999</v>
      </c>
      <c r="L30" s="64">
        <v>-21.081</v>
      </c>
      <c r="M30" s="64">
        <v>-7.6660000000000004</v>
      </c>
      <c r="N30" s="64">
        <v>-20.236999999999998</v>
      </c>
      <c r="O30" s="64">
        <v>-6.42</v>
      </c>
      <c r="P30" s="64">
        <v>-5.6349999999999998</v>
      </c>
      <c r="Q30" s="64">
        <v>-8.3079999999999998</v>
      </c>
      <c r="R30" s="64">
        <v>-6.2510000000000003</v>
      </c>
      <c r="S30" s="64">
        <v>-1.242</v>
      </c>
      <c r="T30" s="64">
        <v>-1.5389999999999999</v>
      </c>
      <c r="U30" s="64">
        <v>-6.98</v>
      </c>
      <c r="V30" s="64">
        <v>-11.657</v>
      </c>
      <c r="W30" s="64">
        <v>-24.385999999999999</v>
      </c>
      <c r="X30" s="64">
        <v>-7.4480000000000004</v>
      </c>
      <c r="Y30" s="64">
        <v>-4.5789999999999997</v>
      </c>
      <c r="Z30" s="64">
        <v>-7.758</v>
      </c>
      <c r="AA30" s="65">
        <v>-4.1150000000000002</v>
      </c>
    </row>
    <row r="31" spans="2:27" ht="15.75" x14ac:dyDescent="0.25">
      <c r="B31" s="34">
        <f>'Ангажирана aFRR енергија '!B31</f>
        <v>43979</v>
      </c>
      <c r="C31" s="92">
        <f t="shared" si="0"/>
        <v>-269.28400000000005</v>
      </c>
      <c r="D31" s="63">
        <v>-15.173999999999999</v>
      </c>
      <c r="E31" s="64">
        <v>-10.15</v>
      </c>
      <c r="F31" s="64">
        <v>-19.638999999999999</v>
      </c>
      <c r="G31" s="64">
        <v>-15.321</v>
      </c>
      <c r="H31" s="64">
        <v>-16.905999999999999</v>
      </c>
      <c r="I31" s="64">
        <v>-11.103999999999999</v>
      </c>
      <c r="J31" s="64">
        <v>-21.954000000000001</v>
      </c>
      <c r="K31" s="64">
        <v>-22.303000000000001</v>
      </c>
      <c r="L31" s="64">
        <v>-17.273</v>
      </c>
      <c r="M31" s="64">
        <v>-11.926</v>
      </c>
      <c r="N31" s="64">
        <v>-4.7409999999999997</v>
      </c>
      <c r="O31" s="64">
        <v>-6.5430000000000001</v>
      </c>
      <c r="P31" s="64">
        <v>-7.4480000000000004</v>
      </c>
      <c r="Q31" s="64">
        <v>-19.405999999999999</v>
      </c>
      <c r="R31" s="64">
        <v>-0.72899999999999998</v>
      </c>
      <c r="S31" s="64">
        <v>-5.2460000000000004</v>
      </c>
      <c r="T31" s="64">
        <v>-3.0070000000000001</v>
      </c>
      <c r="U31" s="64">
        <v>-5.9909999999999997</v>
      </c>
      <c r="V31" s="64">
        <v>-11.871</v>
      </c>
      <c r="W31" s="64">
        <v>3.653</v>
      </c>
      <c r="X31" s="64">
        <v>-13.243</v>
      </c>
      <c r="Y31" s="64">
        <v>-7.5960000000000001</v>
      </c>
      <c r="Z31" s="64">
        <v>-7.6260000000000003</v>
      </c>
      <c r="AA31" s="65">
        <v>-17.739999999999998</v>
      </c>
    </row>
    <row r="32" spans="2:27" ht="15.75" x14ac:dyDescent="0.25">
      <c r="B32" s="34">
        <f>'Ангажирана aFRR енергија '!B32</f>
        <v>43980</v>
      </c>
      <c r="C32" s="92">
        <f t="shared" si="0"/>
        <v>-241.80899999999994</v>
      </c>
      <c r="D32" s="63">
        <v>-28.163</v>
      </c>
      <c r="E32" s="64">
        <v>-8.3710000000000004</v>
      </c>
      <c r="F32" s="64">
        <v>-24.033999999999999</v>
      </c>
      <c r="G32" s="64">
        <v>-19.093</v>
      </c>
      <c r="H32" s="64">
        <v>-18.210999999999999</v>
      </c>
      <c r="I32" s="64">
        <v>-23.047999999999998</v>
      </c>
      <c r="J32" s="64">
        <v>-21.055</v>
      </c>
      <c r="K32" s="64">
        <v>-5.6870000000000003</v>
      </c>
      <c r="L32" s="64">
        <v>-8.0540000000000003</v>
      </c>
      <c r="M32" s="64">
        <v>-6.0629999999999997</v>
      </c>
      <c r="N32" s="64">
        <v>-8.7050000000000001</v>
      </c>
      <c r="O32" s="64">
        <v>-5.476</v>
      </c>
      <c r="P32" s="64">
        <v>-7.4930000000000003</v>
      </c>
      <c r="Q32" s="64">
        <v>-6.7649999999999997</v>
      </c>
      <c r="R32" s="64">
        <v>-6.3630000000000004</v>
      </c>
      <c r="S32" s="64">
        <v>-3.2469999999999999</v>
      </c>
      <c r="T32" s="64">
        <v>-5.1890000000000001</v>
      </c>
      <c r="U32" s="64">
        <v>-5.1779999999999999</v>
      </c>
      <c r="V32" s="64">
        <v>-6.32</v>
      </c>
      <c r="W32" s="64">
        <v>-9.9139999999999997</v>
      </c>
      <c r="X32" s="64">
        <v>-3.6520000000000001</v>
      </c>
      <c r="Y32" s="64">
        <v>-3.4460000000000002</v>
      </c>
      <c r="Z32" s="64">
        <v>-7.407</v>
      </c>
      <c r="AA32" s="65">
        <v>-0.875</v>
      </c>
    </row>
    <row r="33" spans="2:27" ht="15.75" x14ac:dyDescent="0.25">
      <c r="B33" s="34">
        <f>'Ангажирана aFRR енергија '!B33</f>
        <v>43981</v>
      </c>
      <c r="C33" s="92">
        <f t="shared" si="0"/>
        <v>-335.34800000000007</v>
      </c>
      <c r="D33" s="63">
        <v>-4.9969999999999999</v>
      </c>
      <c r="E33" s="64">
        <v>-16.670999999999999</v>
      </c>
      <c r="F33" s="64">
        <v>-14.802</v>
      </c>
      <c r="G33" s="64">
        <v>-23.18</v>
      </c>
      <c r="H33" s="64">
        <v>-16.125</v>
      </c>
      <c r="I33" s="64">
        <v>-7.9859999999999998</v>
      </c>
      <c r="J33" s="64">
        <v>-16.655000000000001</v>
      </c>
      <c r="K33" s="64">
        <v>-8.7799999999999994</v>
      </c>
      <c r="L33" s="64">
        <v>-13.430999999999999</v>
      </c>
      <c r="M33" s="64">
        <v>-24.817</v>
      </c>
      <c r="N33" s="64">
        <v>-6.718</v>
      </c>
      <c r="O33" s="64">
        <v>-10.627000000000001</v>
      </c>
      <c r="P33" s="64">
        <v>-24.402000000000001</v>
      </c>
      <c r="Q33" s="64">
        <v>-22.013000000000002</v>
      </c>
      <c r="R33" s="64">
        <v>-15.968999999999999</v>
      </c>
      <c r="S33" s="64">
        <v>-4.274</v>
      </c>
      <c r="T33" s="64">
        <v>-7.5979999999999999</v>
      </c>
      <c r="U33" s="64">
        <v>-11.319000000000001</v>
      </c>
      <c r="V33" s="64">
        <v>-24.640999999999998</v>
      </c>
      <c r="W33" s="64">
        <v>-34.604999999999997</v>
      </c>
      <c r="X33" s="64">
        <v>-14.109</v>
      </c>
      <c r="Y33" s="64">
        <v>7.7990000000000004</v>
      </c>
      <c r="Z33" s="64">
        <v>-10.272</v>
      </c>
      <c r="AA33" s="65">
        <v>-9.1560000000000006</v>
      </c>
    </row>
    <row r="34" spans="2:27" ht="16.5" thickBot="1" x14ac:dyDescent="0.3">
      <c r="B34" s="35">
        <f>'Ангажирана aFRR енергија '!B34</f>
        <v>43982</v>
      </c>
      <c r="C34" s="93">
        <f t="shared" si="0"/>
        <v>-167.44399999999999</v>
      </c>
      <c r="D34" s="66">
        <v>-2.3260000000000001</v>
      </c>
      <c r="E34" s="67">
        <v>-0.75600000000000001</v>
      </c>
      <c r="F34" s="67">
        <v>5.141</v>
      </c>
      <c r="G34" s="67">
        <v>16.984000000000002</v>
      </c>
      <c r="H34" s="67">
        <v>-4.907</v>
      </c>
      <c r="I34" s="67">
        <v>-6.34</v>
      </c>
      <c r="J34" s="67">
        <v>-21.283000000000001</v>
      </c>
      <c r="K34" s="67">
        <v>-18.428999999999998</v>
      </c>
      <c r="L34" s="67">
        <v>-24.42</v>
      </c>
      <c r="M34" s="67">
        <v>-11.698</v>
      </c>
      <c r="N34" s="67">
        <v>-18.587</v>
      </c>
      <c r="O34" s="67">
        <v>-16.23</v>
      </c>
      <c r="P34" s="67">
        <v>-2.4649999999999999</v>
      </c>
      <c r="Q34" s="67">
        <v>-2.02</v>
      </c>
      <c r="R34" s="67">
        <v>-7.407</v>
      </c>
      <c r="S34" s="67">
        <v>-3.9910000000000001</v>
      </c>
      <c r="T34" s="67">
        <v>-6.508</v>
      </c>
      <c r="U34" s="67">
        <v>-6.3310000000000004</v>
      </c>
      <c r="V34" s="67">
        <v>-9.8849999999999998</v>
      </c>
      <c r="W34" s="67">
        <v>-8.4030000000000005</v>
      </c>
      <c r="X34" s="67">
        <v>-1.3620000000000001</v>
      </c>
      <c r="Y34" s="67">
        <v>-4.907</v>
      </c>
      <c r="Z34" s="67">
        <v>-5.58</v>
      </c>
      <c r="AA34" s="68">
        <v>-5.734</v>
      </c>
    </row>
    <row r="35" spans="2:27" ht="15.75" x14ac:dyDescent="0.25">
      <c r="B35" s="90" t="s">
        <v>44</v>
      </c>
      <c r="C35" s="50">
        <f>SUM(C4:C34)</f>
        <v>10704.69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</sheetData>
  <mergeCells count="3">
    <mergeCell ref="B2:B3"/>
    <mergeCell ref="C2:C3"/>
    <mergeCell ref="D2:AA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2020-07-21T09:22:11Z</dcterms:modified>
</cp:coreProperties>
</file>